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5440" windowHeight="15390"/>
  </bookViews>
  <sheets>
    <sheet name="Arkusz1" sheetId="1" r:id="rId1"/>
    <sheet name="Arkusz2" sheetId="2" r:id="rId2"/>
    <sheet name="Arkusz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1" i="1"/>
  <c r="F101"/>
  <c r="F102"/>
  <c r="F103"/>
  <c r="F104"/>
  <c r="F105"/>
  <c r="F106"/>
  <c r="F100"/>
  <c r="F99"/>
  <c r="F109"/>
  <c r="F110" s="1"/>
  <c r="F46"/>
  <c r="F13"/>
  <c r="F14"/>
  <c r="F15"/>
  <c r="F16"/>
  <c r="F17"/>
  <c r="F18"/>
  <c r="F19"/>
  <c r="F20"/>
  <c r="F21"/>
  <c r="F22"/>
  <c r="F107" l="1"/>
  <c r="F92" l="1"/>
  <c r="F93"/>
  <c r="F94"/>
  <c r="F95"/>
  <c r="F96"/>
  <c r="F91"/>
  <c r="F88"/>
  <c r="F89" s="1"/>
  <c r="F85"/>
  <c r="F73"/>
  <c r="F74"/>
  <c r="F75"/>
  <c r="F76"/>
  <c r="F77"/>
  <c r="F78"/>
  <c r="F79"/>
  <c r="F70"/>
  <c r="F69"/>
  <c r="F64"/>
  <c r="F65"/>
  <c r="F66"/>
  <c r="F63"/>
  <c r="F59"/>
  <c r="F58"/>
  <c r="F55"/>
  <c r="F54"/>
  <c r="F50"/>
  <c r="F51"/>
  <c r="F49"/>
  <c r="F41"/>
  <c r="F42"/>
  <c r="F43"/>
  <c r="F44"/>
  <c r="F45"/>
  <c r="F27"/>
  <c r="F28"/>
  <c r="F29"/>
  <c r="F30"/>
  <c r="F31"/>
  <c r="F32"/>
  <c r="F33"/>
  <c r="F36"/>
  <c r="F37"/>
  <c r="F26"/>
  <c r="F12"/>
  <c r="F23" s="1"/>
  <c r="F34" l="1"/>
  <c r="F38"/>
  <c r="F52"/>
  <c r="F56"/>
  <c r="F60"/>
  <c r="F67"/>
  <c r="F71"/>
  <c r="F80"/>
  <c r="F97"/>
  <c r="N6" i="2"/>
  <c r="M6"/>
  <c r="M3"/>
  <c r="M5"/>
  <c r="M4"/>
  <c r="H38"/>
  <c r="H39"/>
  <c r="H40"/>
  <c r="H37"/>
  <c r="G33"/>
  <c r="G34"/>
  <c r="G35"/>
  <c r="G36"/>
  <c r="G37"/>
  <c r="G38"/>
  <c r="G39"/>
  <c r="G40"/>
  <c r="G32"/>
  <c r="G31"/>
  <c r="G42" s="1"/>
  <c r="G47" s="1"/>
  <c r="G26"/>
  <c r="H21"/>
  <c r="H22"/>
  <c r="H23"/>
  <c r="H19"/>
  <c r="H20"/>
  <c r="G19"/>
  <c r="G20"/>
  <c r="G21"/>
  <c r="G22"/>
  <c r="G23"/>
  <c r="G18"/>
  <c r="G17"/>
  <c r="H12"/>
  <c r="G12"/>
  <c r="H5"/>
  <c r="H6"/>
  <c r="H7"/>
  <c r="H8"/>
  <c r="H9"/>
  <c r="H4"/>
  <c r="G5"/>
  <c r="G6"/>
  <c r="G7"/>
  <c r="G8"/>
  <c r="G9"/>
  <c r="G4"/>
  <c r="M7" l="1"/>
  <c r="H24"/>
  <c r="H28" s="1"/>
  <c r="F40" i="1"/>
  <c r="F47" s="1"/>
  <c r="H10" i="2"/>
  <c r="H14" s="1"/>
  <c r="F82" i="1"/>
  <c r="F83"/>
  <c r="F84"/>
  <c r="G10" i="2"/>
  <c r="G24"/>
  <c r="G28" s="1"/>
  <c r="H42"/>
  <c r="G14"/>
  <c r="F86" i="1" l="1"/>
  <c r="G51" i="2"/>
  <c r="H51"/>
  <c r="F112" i="1" l="1"/>
  <c r="F113" s="1"/>
</calcChain>
</file>

<file path=xl/sharedStrings.xml><?xml version="1.0" encoding="utf-8"?>
<sst xmlns="http://schemas.openxmlformats.org/spreadsheetml/2006/main" count="207" uniqueCount="131">
  <si>
    <t>mb</t>
  </si>
  <si>
    <t>szt.</t>
  </si>
  <si>
    <t>Rozebranie istniejących słupków pod znaki wraz z fundamentami</t>
  </si>
  <si>
    <t>Fundamenty pod słupki</t>
  </si>
  <si>
    <t>Rozebranie istniejących znaków pionowych</t>
  </si>
  <si>
    <t xml:space="preserve">Słupki pod znaki </t>
  </si>
  <si>
    <t>Wykopy</t>
  </si>
  <si>
    <t>Ława pod krawężnik (bet. C-12/15) - 0,027m3/mb</t>
  </si>
  <si>
    <t>Rozebranie istn. krawężników</t>
  </si>
  <si>
    <t>Obrzeże betonowe wibroprasowane 8/30cm na ławie betonowej</t>
  </si>
  <si>
    <t>Ława pod obrzeże (bet. C-12/15) - 0,06m3/mb</t>
  </si>
  <si>
    <t>Rozebranie istn. obrzeży</t>
  </si>
  <si>
    <t>Plantowanie i obsiew trawa</t>
  </si>
  <si>
    <t>Nasyp</t>
  </si>
  <si>
    <t>Krawężnik betonowy wibroprasowany 12/25cm - obramowanie zjazdów publicznych</t>
  </si>
  <si>
    <t>Pasy medialne dla osóbe niewidomych o szer. 0,80m</t>
  </si>
  <si>
    <t>związanie międzywarstwowe emulsją kationową wg WT 2 cz.2 z 2016 r.</t>
  </si>
  <si>
    <t>w-wa ścieralna z AC 11 S wg WT 2 z 2014 r.  gr. 4cm</t>
  </si>
  <si>
    <t>Chodniki, zjazdy</t>
  </si>
  <si>
    <t xml:space="preserve">Znaki pionowe </t>
  </si>
  <si>
    <t xml:space="preserve">Malowanie poziome </t>
  </si>
  <si>
    <t>Krawężnik betonowy wibroprasowany 20/30cm</t>
  </si>
  <si>
    <t>Ława pod krawężnik (bet. C-12/15) - 0,15m3/mb</t>
  </si>
  <si>
    <t>Ława pod ściek (bet. C-12/15) - 0,08m3/mb</t>
  </si>
  <si>
    <t>w-wa ścieralna z drobnoziarnistego SMA 11 S PMB 45/80-65 wg WT 2 z 2014 r.  gr. 4cm</t>
  </si>
  <si>
    <t>w-wa wiążąca z AC 16 W PMB 25/55-60 wg WT 2 z 2014 r. gr. 8cm</t>
  </si>
  <si>
    <t>w-wa podbudowy zasadniczej z AC 22 P 35/50 wg WT 2 z 2014 r. gr. 12cm</t>
  </si>
  <si>
    <t>zjazd z asfaltu: w-wa ścieralna AC 11 S wg WT 2 z 2014 r. gr. 4cm</t>
  </si>
  <si>
    <t>Pylony U-5a</t>
  </si>
  <si>
    <t>Wygrodzenia U-12</t>
  </si>
  <si>
    <t>w</t>
  </si>
  <si>
    <t>n</t>
  </si>
  <si>
    <t>w-wa podbudowy zasadniczej z mieszanki niezwiązanej z kruszywem C90/3 (0/63mm) wg WT 2 z 2014 r. gr 20cm</t>
  </si>
  <si>
    <t>w-wa podbudowy zasadniczej z mieszanki niezwiązanej z kruszywem C90/3 (0/63mm) wg WT 2 z 2014 r. GR. 20cm</t>
  </si>
  <si>
    <t>Krawężnik betonowy wibroprasowany 20/30cm leżący</t>
  </si>
  <si>
    <t>Ława pod krawężnik (bet. C-12/15) - 0,06m3/mb</t>
  </si>
  <si>
    <t>Ściek z dwóch rzędów kostki betonowej</t>
  </si>
  <si>
    <t>Rozbiórka budynków</t>
  </si>
  <si>
    <t>szt</t>
  </si>
  <si>
    <t>Jezdnie, wyspy kanalizujące</t>
  </si>
  <si>
    <t>podbudowa pomocnicza z mieszanki niezwiązanej o CBR≥60% gr. 17cm</t>
  </si>
  <si>
    <t xml:space="preserve"> kostka betonowa, wibroprasowana wg PN-EN 1338:2005 gr.8cm NA PODSYPCE CEM.-PIASKOWEJ 1:4 GR 3 CM</t>
  </si>
  <si>
    <t>wyrównanie istn. podbudowy zasadniczej z mieszanki niezwiązanej z kruszywem C90/3 0/31,5mm</t>
  </si>
  <si>
    <t>połączenie międzywarstwowe emulsją wg WT 2 z 2016 r część II</t>
  </si>
  <si>
    <t>w-wa podbudowy zasadniczej AC 22 P wg WT 2 z 2014 r. gr. 10cm</t>
  </si>
  <si>
    <t>w-wa wiążąca z AC 16 W wg WT 2 z 2014 r. gr. 6m</t>
  </si>
  <si>
    <t xml:space="preserve">kostka granitowa gr. 10cm PN-EN 1342:2013-5 klasa I NA PODSYPCE CEM.-PIASKOWEJ 1:4 GR 3 CM </t>
  </si>
  <si>
    <t>w-wa podbudowy zasadniczej mieszanka związana cementem klasy C8/10gr. 20cm</t>
  </si>
  <si>
    <t>kostka betonowa, wibroprasowana wg PN-EN 1338:2005 gr.8cm NA PODSYPCE CEM.-PIASKOWEJ 1:4 GR 3 CM</t>
  </si>
  <si>
    <t>w-wa podbudowy zasadniczej z mieszanki niezwiązanej z kruszywem C90/3 0/31.5 mm stabilizowanego mechanicznie  - 30cm</t>
  </si>
  <si>
    <t>zjazd z asfaltu: w-wa podbudowy zasadniczej z mieszanki niezwiązanej z kruszywem C90/3 0/31,5mm, E2&gt;=100MPa, E2/E1&lt;=2,2 gr 20cm</t>
  </si>
  <si>
    <t>podbudowa pomocnicza (warstwa mrozochronna) z mieszanki związanej spoiwem hydraulicznym gr 25cm</t>
  </si>
  <si>
    <t>w-wa ulepszonego podłoża z gruntu stabilizowanego spoiwem hydraulicznym gr. 30cm</t>
  </si>
  <si>
    <t>Kostka betonowa klasy 35MPa wibroprasowana 8cm na podsypce cem. - piask. Gr 3cm</t>
  </si>
  <si>
    <t>zjazd z kostki: kostka betonowa, wibroprasowana klasy 50 wg PN-EN 1338:2005 gr 8cm na podsypce cem. - piask. 3cm</t>
  </si>
  <si>
    <t>w-wa podbudowy zasadniczej z mieszanki niezwiązanej z kruszywem C90/3 0/31,5mm stabilizowanego mechanicznie wg PN-EN 13242 - 20cm</t>
  </si>
  <si>
    <t>Rozebranie istn. konstrukcji jezdni drogi gminnej (w.asf - śr. 13cm, podbudowa - śr 37cm)</t>
  </si>
  <si>
    <t>Rozebranie nawierzchni chodników (płyty chodnikowe i kostka 8cm + podbudowa 20cm)</t>
  </si>
  <si>
    <t>Zebranie warstwy humusu gr. 20cm</t>
  </si>
  <si>
    <t>Wycinka drzew</t>
  </si>
  <si>
    <t>AB</t>
  </si>
  <si>
    <t>AC</t>
  </si>
  <si>
    <t>AE</t>
  </si>
  <si>
    <t>woda</t>
  </si>
  <si>
    <t>kt</t>
  </si>
  <si>
    <t>en</t>
  </si>
  <si>
    <t>kd</t>
  </si>
  <si>
    <t>jednostka miary</t>
  </si>
  <si>
    <t>ilość jednostek</t>
  </si>
  <si>
    <t>wartość</t>
  </si>
  <si>
    <t xml:space="preserve">cena jednostkowa </t>
  </si>
  <si>
    <t>Załącznik 2.1</t>
  </si>
  <si>
    <t xml:space="preserve">(nazwa wykonawcy)             </t>
  </si>
  <si>
    <t xml:space="preserve">Zadanie: ROZBUDOWA DROGI GMINNEJ NR 250732K NA ODCINKACH:
- AB - DROGA DO CENTRUM BEZPIECZEŃSTWA POWIATU BRZESKIEGO (od km 0+000 do km 0+133.90) - KLASA L
- AC - DROGA DO CENTRUM BEZPIECZEŃSTWA POWIATU BRZESKIEGO - BOCZNA (od km 0+000 do km 0+150.04) - KLASA L
- AD - DROGA DO CENTRUM BEZPIECZEŃSTWA POWIATU BRZESKIEGO (od km 0+000 do km 0+212.16) - KLASA L
- AE - DROGA DO SZPITALA (od km 0+000 do km 0+209.76) - KLASA D
WRAZ Z PRZEBUDOWĄ SKRZYŻOWANIA Z DR. KRAJOWĄ NR 94 KLASY GP (w km DK94 43+688) ORAZ BUDOWĄ I PRZEBUDOWĄ SIECI: ELEKTROENERGETYCZNYCH, OŚWIETLENIA ULICZNEGO, KANALIZACJI DESZCZOWEJ I PRZEBUDOWĄ SIECI: WODOCIĄGOWYCH I TELETECHNICZNYCH.
</t>
  </si>
  <si>
    <t xml:space="preserve">TABELA TYTUŁÓW I ELEMENTÓW ROZLICZENIOWYCH </t>
  </si>
  <si>
    <t>Formularz ofertowy</t>
  </si>
  <si>
    <t>I. Ławy, krawężniki, ścieki, obrzeża, pasy medialne</t>
  </si>
  <si>
    <t xml:space="preserve"> II. Jezdnie KR 5, DK 94</t>
  </si>
  <si>
    <t>III. WYSPY KANALIZUJĄCE , DK 94</t>
  </si>
  <si>
    <t>IV. Jezdnie KR4: DROGA GMINNA</t>
  </si>
  <si>
    <t>VII. PRZEJEZDNA WYSPA RONDA</t>
  </si>
  <si>
    <t>VIII. WYSPY KANALIZUJĄCE</t>
  </si>
  <si>
    <t>IX. Wzmocnienie podłoża pod ww. konstrukcje III, IV, VI, VII</t>
  </si>
  <si>
    <t xml:space="preserve">X. Zjazdy </t>
  </si>
  <si>
    <t>XI. Chodniki</t>
  </si>
  <si>
    <t>XII. Roboty rozbiórkowe (wraz z wywozem i składowaniem)</t>
  </si>
  <si>
    <t>XIII. Roboty ziemne</t>
  </si>
  <si>
    <t>XIV. Inne</t>
  </si>
  <si>
    <t>XV. Organizacja ruchu</t>
  </si>
  <si>
    <t>XVI. Droga objazdowa</t>
  </si>
  <si>
    <t xml:space="preserve">XVII. Montaż sygnalizacji świetlnej na skrzyżowaniu z DK 94 wraz z uprzednim zaprojektowaniem </t>
  </si>
  <si>
    <t>Wartość robót [zł]</t>
  </si>
  <si>
    <t>Podatek VAT 23% [zł]</t>
  </si>
  <si>
    <t>Wartość robót z podatkiem VAT [zł]</t>
  </si>
  <si>
    <t>Razem - XV. Organizacja ruchu</t>
  </si>
  <si>
    <t xml:space="preserve">Razem - XVII. Montaż sygnalizacji świetlnej na skrzyżowaniu z DK 94 wraz z uprzednim zaprojektowaniem </t>
  </si>
  <si>
    <t>Razem - XVI. Droga objazdowa</t>
  </si>
  <si>
    <t>Razem - XIV. Inne</t>
  </si>
  <si>
    <t>Razem - XIII. Roboty ziemne</t>
  </si>
  <si>
    <t>Razem - XII. Roboty rozbiórkowe (wraz z wywozem i składowaniem)</t>
  </si>
  <si>
    <t>Razem - XI. Chodniki</t>
  </si>
  <si>
    <t xml:space="preserve">Razem - X. Zjazdy </t>
  </si>
  <si>
    <t>Razem - IX. Wzmocnienie podłoża pod ww. konstrukcje III, IV, VI, VII</t>
  </si>
  <si>
    <t>Razem - VIII. WYSPY KANALIZUJĄCE</t>
  </si>
  <si>
    <t>Razem - VII. PRZEJEZDNA WYSPA RONDA</t>
  </si>
  <si>
    <t>Razem - IV. Jezdnie KR4: DROGA GMINNA</t>
  </si>
  <si>
    <t>Razem - III. WYSPY KANALIZUJĄCE , DK 94</t>
  </si>
  <si>
    <t>Razem -  II. Jezdnie KR 5, DK 94</t>
  </si>
  <si>
    <t>Razem - I. Ławy, krawężniki, ścieki, obrzeża, pasy medialne</t>
  </si>
  <si>
    <t xml:space="preserve">Część drogowa </t>
  </si>
  <si>
    <t>L.p.</t>
  </si>
  <si>
    <t>Opis robót</t>
  </si>
  <si>
    <t>Słownie:</t>
  </si>
  <si>
    <t>…..........................................................................</t>
  </si>
  <si>
    <t>….......................................</t>
  </si>
  <si>
    <t>(data)</t>
  </si>
  <si>
    <t>kpl</t>
  </si>
  <si>
    <t>Demontaż lamp oświetlenia ulicznego /w tym słupy z fundamentami/ - odwóz do 1 km</t>
  </si>
  <si>
    <t>Montaż rur osłonowych AROTA A-120 PS  /prąd, teletechnika/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</si>
  <si>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</si>
  <si>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</si>
  <si>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t>Montaż sygnalizacji świetlnej na skrzyżowaniu z DK 94 wraz z uprzednim zaprojektowaniem</t>
  </si>
  <si>
    <r>
      <t xml:space="preserve">Rozbiórka istn. chodnika /nawierzchnia z płytek chodnikowych 50x50x6cm, obrzeża, krawężniki/   - odwóz gruzu
</t>
    </r>
    <r>
      <rPr>
        <i/>
        <sz val="11"/>
        <color theme="1"/>
        <rFont val="Calibri"/>
        <family val="2"/>
        <charset val="238"/>
        <scheme val="minor"/>
      </rPr>
      <t>80,0 x 4,0 = 320 m2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</si>
  <si>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Wykopy wykonywane koparką w gruncie III – IV kat. z transportem na odl. 0,5 km na odkład /koryto pod warstwy konstrukcyjne/
</t>
    </r>
    <r>
      <rPr>
        <i/>
        <sz val="11"/>
        <color theme="1"/>
        <rFont val="Calibri"/>
        <family val="2"/>
        <charset val="238"/>
        <scheme val="minor"/>
      </rPr>
      <t>80,0m x 6,0m x 0,3m + 80,0 x 1,5m x 0,2m  = 168 m3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</si>
  <si>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Wyk. dolnej w-wy podbudowy z kruszywa łamanego fr. 0/63 mm gr.50cm   
</t>
    </r>
    <r>
      <rPr>
        <i/>
        <sz val="11"/>
        <color theme="1"/>
        <rFont val="Calibri"/>
        <family val="2"/>
        <charset val="238"/>
        <scheme val="minor"/>
      </rPr>
      <t xml:space="preserve">80,0m x 6,0m = 480 m2  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</si>
  <si>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Mech. wyk.  warstwy wiążącej z bet. asfaltowego AC16W   /KR 3/  grub. 5 cm
</t>
    </r>
    <r>
      <rPr>
        <i/>
        <sz val="11"/>
        <color theme="1"/>
        <rFont val="Calibri"/>
        <family val="2"/>
        <charset val="238"/>
        <scheme val="minor"/>
      </rPr>
      <t>80,0m x 5,8m = 464 m2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</si>
  <si>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Mech. wyk.  warstwy ścieralnej z bet. asfaltowego AC 11 S  /KR 3/  – grub. 5 cm </t>
    </r>
    <r>
      <rPr>
        <i/>
        <sz val="11"/>
        <color theme="1"/>
        <rFont val="Calibri"/>
        <family val="2"/>
        <charset val="238"/>
        <scheme val="minor"/>
      </rPr>
      <t>80,0m x 5,6m = 448 m2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</si>
  <si>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Wykonanie chodnika z betonowych płytek /z odzysku/ na podsypce piaskowej grub.10cm    </t>
    </r>
    <r>
      <rPr>
        <i/>
        <sz val="11"/>
        <color theme="1"/>
        <rFont val="Calibri"/>
        <family val="2"/>
        <charset val="238"/>
        <scheme val="minor"/>
      </rPr>
      <t xml:space="preserve">80,0 x 1,5m = 120 m2 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</si>
  <si>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</si>
  <si>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</si>
  <si>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elektroniczny podpis  przedstawiciela Wykonawcy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</si>
</sst>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zł&quot;"/>
  </numFmts>
  <fonts count="23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0" fontId="1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165" fontId="8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/>
    <xf numFmtId="165" fontId="10" fillId="0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/>
    <xf numFmtId="0" fontId="9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left" indent="7"/>
    </xf>
    <xf numFmtId="0" fontId="0" fillId="0" borderId="8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right" wrapText="1"/>
    </xf>
    <xf numFmtId="0" fontId="21" fillId="0" borderId="4" xfId="0" applyFont="1" applyFill="1" applyBorder="1" applyAlignment="1">
      <alignment horizontal="right" wrapText="1"/>
    </xf>
    <xf numFmtId="0" fontId="21" fillId="0" borderId="3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wrapText="1" indent="1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47"/>
  <sheetViews>
    <sheetView tabSelected="1" zoomScaleNormal="100" workbookViewId="0">
      <selection activeCell="A73" sqref="A73:A79"/>
    </sheetView>
  </sheetViews>
  <sheetFormatPr defaultRowHeight="15"/>
  <cols>
    <col min="1" max="1" width="6.5703125" style="63" customWidth="1"/>
    <col min="2" max="2" width="67.7109375" style="63" customWidth="1"/>
    <col min="3" max="3" width="15.42578125" style="63" bestFit="1" customWidth="1"/>
    <col min="4" max="4" width="13.5703125" style="1" bestFit="1" customWidth="1"/>
    <col min="5" max="5" width="16.28515625" style="1" customWidth="1"/>
    <col min="6" max="6" width="18" style="90" customWidth="1"/>
    <col min="7" max="7" width="13.7109375" style="1" bestFit="1" customWidth="1"/>
    <col min="8" max="8" width="19.140625" style="1" customWidth="1"/>
    <col min="9" max="9" width="9.140625" style="1"/>
    <col min="10" max="10" width="13.7109375" style="1" bestFit="1" customWidth="1"/>
    <col min="11" max="11" width="20.7109375" style="1" customWidth="1"/>
    <col min="12" max="12" width="7" style="1" customWidth="1"/>
    <col min="13" max="14" width="19.5703125" style="1" customWidth="1"/>
    <col min="15" max="15" width="16.28515625" style="1" customWidth="1"/>
    <col min="16" max="16" width="19.5703125" style="1" customWidth="1"/>
    <col min="17" max="58" width="9.140625" style="1"/>
    <col min="59" max="16384" width="9.140625" style="63"/>
  </cols>
  <sheetData>
    <row r="1" spans="1:16">
      <c r="A1" s="127" t="s">
        <v>72</v>
      </c>
      <c r="B1" s="127"/>
      <c r="C1" s="61"/>
      <c r="D1" s="30"/>
      <c r="E1" s="30"/>
      <c r="F1" s="62"/>
    </row>
    <row r="2" spans="1:16" ht="45.75" customHeight="1">
      <c r="A2" s="127"/>
      <c r="B2" s="127"/>
      <c r="C2" s="61"/>
      <c r="D2" s="128" t="s">
        <v>71</v>
      </c>
      <c r="E2" s="128"/>
      <c r="F2" s="62"/>
    </row>
    <row r="3" spans="1:16">
      <c r="A3" s="129" t="s">
        <v>74</v>
      </c>
      <c r="B3" s="129"/>
      <c r="C3" s="129"/>
      <c r="D3" s="129"/>
      <c r="E3" s="129"/>
      <c r="F3" s="129"/>
    </row>
    <row r="4" spans="1:16">
      <c r="A4" s="64"/>
      <c r="B4" s="64"/>
      <c r="C4" s="64"/>
      <c r="D4" s="64"/>
      <c r="E4" s="64"/>
      <c r="F4" s="64"/>
    </row>
    <row r="5" spans="1:16">
      <c r="A5" s="130" t="s">
        <v>75</v>
      </c>
      <c r="B5" s="130"/>
      <c r="C5" s="130"/>
      <c r="D5" s="130"/>
      <c r="E5" s="130"/>
      <c r="F5" s="130"/>
    </row>
    <row r="6" spans="1:16">
      <c r="A6" s="130"/>
      <c r="B6" s="130"/>
      <c r="C6" s="130"/>
      <c r="D6" s="130"/>
      <c r="E6" s="130"/>
      <c r="F6" s="130"/>
    </row>
    <row r="7" spans="1:16" ht="95.25" customHeight="1">
      <c r="A7" s="125" t="s">
        <v>73</v>
      </c>
      <c r="B7" s="126"/>
      <c r="C7" s="126"/>
      <c r="D7" s="126"/>
      <c r="E7" s="126"/>
      <c r="F7" s="126"/>
      <c r="O7" s="14"/>
    </row>
    <row r="8" spans="1:16">
      <c r="A8" s="65"/>
      <c r="B8" s="30"/>
      <c r="C8" s="30"/>
      <c r="D8" s="30"/>
      <c r="E8" s="30"/>
      <c r="F8" s="62"/>
    </row>
    <row r="9" spans="1:16" ht="15.75">
      <c r="A9" s="121" t="s">
        <v>109</v>
      </c>
      <c r="B9" s="122"/>
      <c r="C9" s="122"/>
      <c r="D9" s="122"/>
      <c r="E9" s="122"/>
      <c r="F9" s="123"/>
      <c r="O9" s="33"/>
    </row>
    <row r="10" spans="1:16" ht="26.25" customHeight="1">
      <c r="A10" s="66" t="s">
        <v>110</v>
      </c>
      <c r="B10" s="67" t="s">
        <v>111</v>
      </c>
      <c r="C10" s="68" t="s">
        <v>68</v>
      </c>
      <c r="D10" s="69" t="s">
        <v>67</v>
      </c>
      <c r="E10" s="68" t="s">
        <v>70</v>
      </c>
      <c r="F10" s="69" t="s">
        <v>69</v>
      </c>
      <c r="H10" s="35"/>
      <c r="I10" s="34"/>
      <c r="J10" s="35"/>
      <c r="K10" s="34"/>
      <c r="M10" s="35"/>
      <c r="N10" s="34"/>
      <c r="O10" s="35"/>
      <c r="P10" s="34"/>
    </row>
    <row r="11" spans="1:16" ht="23.25" customHeight="1">
      <c r="A11" s="108" t="s">
        <v>76</v>
      </c>
      <c r="B11" s="124"/>
      <c r="C11" s="68"/>
      <c r="D11" s="69"/>
      <c r="E11" s="68"/>
      <c r="F11" s="69"/>
      <c r="H11" s="35"/>
      <c r="I11" s="34"/>
      <c r="J11" s="35"/>
      <c r="K11" s="34"/>
      <c r="M11" s="35"/>
      <c r="N11" s="34"/>
      <c r="O11" s="35"/>
      <c r="P11" s="34"/>
    </row>
    <row r="12" spans="1:16">
      <c r="A12" s="20">
        <v>1</v>
      </c>
      <c r="B12" s="23" t="s">
        <v>21</v>
      </c>
      <c r="C12" s="20">
        <v>616</v>
      </c>
      <c r="D12" s="12" t="s">
        <v>0</v>
      </c>
      <c r="E12" s="24"/>
      <c r="F12" s="13">
        <f>C12*E12</f>
        <v>0</v>
      </c>
      <c r="H12" s="36"/>
      <c r="I12" s="39"/>
      <c r="J12" s="37"/>
      <c r="K12" s="38"/>
      <c r="M12" s="36"/>
      <c r="N12" s="39"/>
      <c r="O12" s="37"/>
      <c r="P12" s="38"/>
    </row>
    <row r="13" spans="1:16" ht="17.25">
      <c r="A13" s="25">
        <v>2</v>
      </c>
      <c r="B13" s="23" t="s">
        <v>22</v>
      </c>
      <c r="C13" s="70">
        <v>92.399999999999991</v>
      </c>
      <c r="D13" s="12" t="s">
        <v>128</v>
      </c>
      <c r="E13" s="24"/>
      <c r="F13" s="13">
        <f t="shared" ref="F13:F22" si="0">C13*E13</f>
        <v>0</v>
      </c>
      <c r="H13" s="40"/>
      <c r="I13" s="39"/>
      <c r="J13" s="37"/>
      <c r="K13" s="38"/>
      <c r="M13" s="36"/>
      <c r="N13" s="39"/>
      <c r="O13" s="37"/>
      <c r="P13" s="38"/>
    </row>
    <row r="14" spans="1:16">
      <c r="A14" s="20">
        <v>3</v>
      </c>
      <c r="B14" s="23" t="s">
        <v>34</v>
      </c>
      <c r="C14" s="20">
        <v>0</v>
      </c>
      <c r="D14" s="12" t="s">
        <v>0</v>
      </c>
      <c r="E14" s="24"/>
      <c r="F14" s="13">
        <f t="shared" si="0"/>
        <v>0</v>
      </c>
      <c r="H14" s="41"/>
      <c r="I14" s="39"/>
      <c r="J14" s="37"/>
      <c r="K14" s="38"/>
      <c r="M14" s="36"/>
      <c r="N14" s="39"/>
      <c r="O14" s="37"/>
      <c r="P14" s="38"/>
    </row>
    <row r="15" spans="1:16" ht="17.25">
      <c r="A15" s="20">
        <v>4</v>
      </c>
      <c r="B15" s="23" t="s">
        <v>35</v>
      </c>
      <c r="C15" s="70">
        <v>0</v>
      </c>
      <c r="D15" s="12" t="s">
        <v>128</v>
      </c>
      <c r="E15" s="24"/>
      <c r="F15" s="13">
        <f t="shared" si="0"/>
        <v>0</v>
      </c>
      <c r="H15" s="41"/>
      <c r="I15" s="39"/>
      <c r="J15" s="37"/>
      <c r="K15" s="38"/>
      <c r="M15" s="36"/>
      <c r="N15" s="39"/>
      <c r="O15" s="37"/>
      <c r="P15" s="38"/>
    </row>
    <row r="16" spans="1:16" ht="30">
      <c r="A16" s="26">
        <v>5</v>
      </c>
      <c r="B16" s="18" t="s">
        <v>14</v>
      </c>
      <c r="C16" s="20">
        <v>89</v>
      </c>
      <c r="D16" s="20" t="s">
        <v>0</v>
      </c>
      <c r="E16" s="24"/>
      <c r="F16" s="13">
        <f t="shared" si="0"/>
        <v>0</v>
      </c>
      <c r="H16" s="36"/>
      <c r="I16" s="42"/>
      <c r="J16" s="37"/>
      <c r="K16" s="38"/>
      <c r="M16" s="36"/>
      <c r="N16" s="42"/>
      <c r="O16" s="37"/>
      <c r="P16" s="38"/>
    </row>
    <row r="17" spans="1:16" ht="17.25">
      <c r="A17" s="20">
        <v>6</v>
      </c>
      <c r="B17" s="18" t="s">
        <v>7</v>
      </c>
      <c r="C17" s="70">
        <v>2.403</v>
      </c>
      <c r="D17" s="20" t="s">
        <v>128</v>
      </c>
      <c r="E17" s="24"/>
      <c r="F17" s="13">
        <f t="shared" si="0"/>
        <v>0</v>
      </c>
      <c r="H17" s="40"/>
      <c r="I17" s="42"/>
      <c r="J17" s="37"/>
      <c r="K17" s="38"/>
      <c r="M17" s="36"/>
      <c r="N17" s="42"/>
      <c r="O17" s="37"/>
      <c r="P17" s="38"/>
    </row>
    <row r="18" spans="1:16">
      <c r="A18" s="20">
        <v>7</v>
      </c>
      <c r="B18" s="18" t="s">
        <v>36</v>
      </c>
      <c r="C18" s="70">
        <v>0</v>
      </c>
      <c r="D18" s="12" t="s">
        <v>0</v>
      </c>
      <c r="E18" s="24"/>
      <c r="F18" s="13">
        <f t="shared" si="0"/>
        <v>0</v>
      </c>
      <c r="H18" s="43"/>
      <c r="I18" s="39"/>
      <c r="J18" s="37"/>
      <c r="K18" s="38"/>
      <c r="M18" s="36"/>
      <c r="N18" s="39"/>
      <c r="O18" s="37"/>
      <c r="P18" s="38"/>
    </row>
    <row r="19" spans="1:16" ht="17.25">
      <c r="A19" s="20">
        <v>8</v>
      </c>
      <c r="B19" s="18" t="s">
        <v>23</v>
      </c>
      <c r="C19" s="70">
        <v>0</v>
      </c>
      <c r="D19" s="12" t="s">
        <v>128</v>
      </c>
      <c r="E19" s="24"/>
      <c r="F19" s="13">
        <f t="shared" si="0"/>
        <v>0</v>
      </c>
      <c r="H19" s="43"/>
      <c r="I19" s="39"/>
      <c r="J19" s="37"/>
      <c r="K19" s="38"/>
      <c r="M19" s="36"/>
      <c r="N19" s="39"/>
      <c r="O19" s="37"/>
      <c r="P19" s="38"/>
    </row>
    <row r="20" spans="1:16">
      <c r="A20" s="20">
        <v>9</v>
      </c>
      <c r="B20" s="18" t="s">
        <v>9</v>
      </c>
      <c r="C20" s="20">
        <v>348</v>
      </c>
      <c r="D20" s="20" t="s">
        <v>0</v>
      </c>
      <c r="E20" s="24"/>
      <c r="F20" s="13">
        <f t="shared" si="0"/>
        <v>0</v>
      </c>
      <c r="H20" s="36"/>
      <c r="I20" s="42"/>
      <c r="J20" s="37"/>
      <c r="K20" s="38"/>
      <c r="M20" s="36"/>
      <c r="N20" s="42"/>
      <c r="O20" s="37"/>
      <c r="P20" s="38"/>
    </row>
    <row r="21" spans="1:16" ht="17.25">
      <c r="A21" s="20">
        <v>10</v>
      </c>
      <c r="B21" s="18" t="s">
        <v>10</v>
      </c>
      <c r="C21" s="70">
        <v>20.88</v>
      </c>
      <c r="D21" s="20" t="s">
        <v>128</v>
      </c>
      <c r="E21" s="24"/>
      <c r="F21" s="13">
        <f t="shared" si="0"/>
        <v>0</v>
      </c>
      <c r="H21" s="40"/>
      <c r="I21" s="42"/>
      <c r="J21" s="37"/>
      <c r="K21" s="38"/>
      <c r="M21" s="36"/>
      <c r="N21" s="42"/>
      <c r="O21" s="37"/>
      <c r="P21" s="38"/>
    </row>
    <row r="22" spans="1:16" ht="17.25">
      <c r="A22" s="20">
        <v>11</v>
      </c>
      <c r="B22" s="18" t="s">
        <v>15</v>
      </c>
      <c r="C22" s="20">
        <v>15</v>
      </c>
      <c r="D22" s="20" t="s">
        <v>129</v>
      </c>
      <c r="E22" s="24"/>
      <c r="F22" s="13">
        <f t="shared" si="0"/>
        <v>0</v>
      </c>
      <c r="G22" s="44"/>
      <c r="H22" s="36"/>
      <c r="I22" s="42"/>
      <c r="J22" s="37"/>
      <c r="K22" s="38"/>
      <c r="M22" s="36"/>
      <c r="N22" s="42"/>
      <c r="O22" s="37"/>
      <c r="P22" s="38"/>
    </row>
    <row r="23" spans="1:16" ht="15.75">
      <c r="A23" s="101" t="s">
        <v>108</v>
      </c>
      <c r="B23" s="101"/>
      <c r="C23" s="101"/>
      <c r="D23" s="101"/>
      <c r="E23" s="114"/>
      <c r="F23" s="15">
        <f>SUM(F12:F22)</f>
        <v>0</v>
      </c>
      <c r="J23" s="45"/>
      <c r="K23" s="46"/>
      <c r="M23" s="36"/>
      <c r="O23" s="45"/>
      <c r="P23" s="46"/>
    </row>
    <row r="24" spans="1:16" ht="15.75">
      <c r="A24" s="119" t="s">
        <v>39</v>
      </c>
      <c r="B24" s="120"/>
      <c r="C24" s="28"/>
      <c r="D24" s="28"/>
      <c r="E24" s="28"/>
      <c r="F24" s="29"/>
      <c r="I24" s="47"/>
      <c r="J24" s="47"/>
      <c r="K24" s="47"/>
      <c r="M24" s="36"/>
      <c r="N24" s="47"/>
      <c r="O24" s="47"/>
      <c r="P24" s="47"/>
    </row>
    <row r="25" spans="1:16" ht="15.75" customHeight="1">
      <c r="A25" s="108" t="s">
        <v>77</v>
      </c>
      <c r="B25" s="109"/>
      <c r="C25" s="28"/>
      <c r="D25" s="28"/>
      <c r="E25" s="28"/>
      <c r="F25" s="29"/>
      <c r="I25" s="47"/>
      <c r="J25" s="47"/>
      <c r="K25" s="47"/>
      <c r="M25" s="36"/>
      <c r="N25" s="47"/>
      <c r="O25" s="47"/>
      <c r="P25" s="47"/>
    </row>
    <row r="26" spans="1:16" ht="30">
      <c r="A26" s="20">
        <v>1</v>
      </c>
      <c r="B26" s="18" t="s">
        <v>24</v>
      </c>
      <c r="C26" s="71">
        <v>12</v>
      </c>
      <c r="D26" s="20" t="s">
        <v>129</v>
      </c>
      <c r="E26" s="13"/>
      <c r="F26" s="13">
        <f>C26*E26</f>
        <v>0</v>
      </c>
      <c r="H26" s="48"/>
      <c r="I26" s="36"/>
      <c r="J26" s="49"/>
      <c r="K26" s="38"/>
      <c r="M26" s="36"/>
      <c r="N26" s="36"/>
      <c r="O26" s="49"/>
      <c r="P26" s="38"/>
    </row>
    <row r="27" spans="1:16" ht="17.25">
      <c r="A27" s="20">
        <v>2</v>
      </c>
      <c r="B27" s="18" t="s">
        <v>16</v>
      </c>
      <c r="C27" s="71">
        <v>12</v>
      </c>
      <c r="D27" s="20" t="s">
        <v>129</v>
      </c>
      <c r="E27" s="13"/>
      <c r="F27" s="13">
        <f t="shared" ref="F27:F37" si="1">C27*E27</f>
        <v>0</v>
      </c>
      <c r="H27" s="48"/>
      <c r="I27" s="36"/>
      <c r="J27" s="49"/>
      <c r="K27" s="49"/>
      <c r="M27" s="36"/>
      <c r="N27" s="36"/>
      <c r="O27" s="49"/>
      <c r="P27" s="38"/>
    </row>
    <row r="28" spans="1:16" ht="17.25">
      <c r="A28" s="20">
        <v>3</v>
      </c>
      <c r="B28" s="18" t="s">
        <v>25</v>
      </c>
      <c r="C28" s="71">
        <v>12</v>
      </c>
      <c r="D28" s="20" t="s">
        <v>129</v>
      </c>
      <c r="E28" s="13"/>
      <c r="F28" s="13">
        <f t="shared" si="1"/>
        <v>0</v>
      </c>
      <c r="H28" s="48"/>
      <c r="I28" s="36"/>
      <c r="J28" s="49"/>
      <c r="K28" s="49"/>
      <c r="M28" s="36"/>
      <c r="N28" s="36"/>
      <c r="O28" s="49"/>
      <c r="P28" s="38"/>
    </row>
    <row r="29" spans="1:16" ht="17.25">
      <c r="A29" s="20">
        <v>4</v>
      </c>
      <c r="B29" s="18" t="s">
        <v>16</v>
      </c>
      <c r="C29" s="71">
        <v>12</v>
      </c>
      <c r="D29" s="20" t="s">
        <v>129</v>
      </c>
      <c r="E29" s="13"/>
      <c r="F29" s="13">
        <f t="shared" si="1"/>
        <v>0</v>
      </c>
      <c r="H29" s="48"/>
      <c r="I29" s="36"/>
      <c r="J29" s="49"/>
      <c r="K29" s="49"/>
      <c r="M29" s="36"/>
      <c r="N29" s="36"/>
      <c r="O29" s="49"/>
      <c r="P29" s="38"/>
    </row>
    <row r="30" spans="1:16" ht="17.25">
      <c r="A30" s="20">
        <v>5</v>
      </c>
      <c r="B30" s="19" t="s">
        <v>26</v>
      </c>
      <c r="C30" s="71">
        <v>12</v>
      </c>
      <c r="D30" s="20" t="s">
        <v>129</v>
      </c>
      <c r="E30" s="13"/>
      <c r="F30" s="13">
        <f t="shared" si="1"/>
        <v>0</v>
      </c>
      <c r="H30" s="48"/>
      <c r="I30" s="36"/>
      <c r="J30" s="49"/>
      <c r="K30" s="49"/>
      <c r="M30" s="36"/>
      <c r="N30" s="36"/>
      <c r="O30" s="49"/>
      <c r="P30" s="38"/>
    </row>
    <row r="31" spans="1:16" ht="17.25">
      <c r="A31" s="27">
        <v>6</v>
      </c>
      <c r="B31" s="18" t="s">
        <v>16</v>
      </c>
      <c r="C31" s="71">
        <v>12</v>
      </c>
      <c r="D31" s="20" t="s">
        <v>129</v>
      </c>
      <c r="E31" s="13"/>
      <c r="F31" s="13">
        <f t="shared" si="1"/>
        <v>0</v>
      </c>
      <c r="H31" s="48"/>
      <c r="I31" s="36"/>
      <c r="J31" s="49"/>
      <c r="K31" s="49"/>
      <c r="M31" s="36"/>
      <c r="N31" s="36"/>
      <c r="O31" s="49"/>
      <c r="P31" s="38"/>
    </row>
    <row r="32" spans="1:16" ht="30">
      <c r="A32" s="20">
        <v>7</v>
      </c>
      <c r="B32" s="23" t="s">
        <v>32</v>
      </c>
      <c r="C32" s="71">
        <v>12</v>
      </c>
      <c r="D32" s="20" t="s">
        <v>129</v>
      </c>
      <c r="E32" s="13"/>
      <c r="F32" s="13">
        <f t="shared" si="1"/>
        <v>0</v>
      </c>
      <c r="H32" s="48"/>
      <c r="I32" s="36"/>
      <c r="J32" s="49"/>
      <c r="K32" s="49"/>
      <c r="M32" s="36"/>
      <c r="N32" s="36"/>
      <c r="O32" s="49"/>
      <c r="P32" s="38"/>
    </row>
    <row r="33" spans="1:16" ht="17.25">
      <c r="A33" s="27">
        <v>8</v>
      </c>
      <c r="B33" s="18" t="s">
        <v>40</v>
      </c>
      <c r="C33" s="71">
        <v>12</v>
      </c>
      <c r="D33" s="20" t="s">
        <v>129</v>
      </c>
      <c r="E33" s="13"/>
      <c r="F33" s="13">
        <f t="shared" si="1"/>
        <v>0</v>
      </c>
      <c r="G33" s="44"/>
      <c r="H33" s="48"/>
      <c r="I33" s="36"/>
      <c r="J33" s="49"/>
      <c r="K33" s="49"/>
      <c r="M33" s="36"/>
      <c r="N33" s="36"/>
      <c r="O33" s="49"/>
      <c r="P33" s="38"/>
    </row>
    <row r="34" spans="1:16">
      <c r="A34" s="96" t="s">
        <v>107</v>
      </c>
      <c r="B34" s="96"/>
      <c r="C34" s="96"/>
      <c r="D34" s="96"/>
      <c r="E34" s="96"/>
      <c r="F34" s="16">
        <f>SUM(F26:F33)</f>
        <v>0</v>
      </c>
      <c r="G34" s="44"/>
      <c r="H34" s="48"/>
      <c r="I34" s="36"/>
      <c r="J34" s="49"/>
      <c r="K34" s="49"/>
      <c r="M34" s="36"/>
      <c r="N34" s="36"/>
      <c r="O34" s="49"/>
      <c r="P34" s="38"/>
    </row>
    <row r="35" spans="1:16" ht="15.75" customHeight="1">
      <c r="A35" s="108" t="s">
        <v>78</v>
      </c>
      <c r="B35" s="109"/>
      <c r="C35" s="28"/>
      <c r="D35" s="28"/>
      <c r="E35" s="28"/>
      <c r="F35" s="29"/>
      <c r="I35" s="47"/>
      <c r="J35" s="47"/>
      <c r="K35" s="47"/>
      <c r="M35" s="36"/>
      <c r="N35" s="47"/>
      <c r="O35" s="47"/>
      <c r="P35" s="47"/>
    </row>
    <row r="36" spans="1:16" ht="30">
      <c r="A36" s="20">
        <v>1</v>
      </c>
      <c r="B36" s="18" t="s">
        <v>41</v>
      </c>
      <c r="C36" s="71">
        <v>50</v>
      </c>
      <c r="D36" s="20" t="s">
        <v>129</v>
      </c>
      <c r="E36" s="13"/>
      <c r="F36" s="13">
        <f t="shared" si="1"/>
        <v>0</v>
      </c>
      <c r="H36" s="48"/>
      <c r="I36" s="36"/>
      <c r="J36" s="49"/>
      <c r="K36" s="49"/>
      <c r="M36" s="36"/>
      <c r="N36" s="36"/>
      <c r="O36" s="49"/>
      <c r="P36" s="38"/>
    </row>
    <row r="37" spans="1:16" ht="30">
      <c r="A37" s="20">
        <v>2</v>
      </c>
      <c r="B37" s="23" t="s">
        <v>42</v>
      </c>
      <c r="C37" s="71">
        <v>50</v>
      </c>
      <c r="D37" s="20" t="s">
        <v>129</v>
      </c>
      <c r="E37" s="13"/>
      <c r="F37" s="13">
        <f t="shared" si="1"/>
        <v>0</v>
      </c>
      <c r="G37" s="44"/>
      <c r="H37" s="48"/>
      <c r="I37" s="36"/>
      <c r="J37" s="49"/>
      <c r="K37" s="49"/>
      <c r="M37" s="36"/>
      <c r="N37" s="36"/>
      <c r="O37" s="49"/>
      <c r="P37" s="38"/>
    </row>
    <row r="38" spans="1:16">
      <c r="A38" s="96" t="s">
        <v>106</v>
      </c>
      <c r="B38" s="96"/>
      <c r="C38" s="96"/>
      <c r="D38" s="96"/>
      <c r="E38" s="96"/>
      <c r="F38" s="16">
        <f>SUM(F36:F37)</f>
        <v>0</v>
      </c>
      <c r="G38" s="44"/>
      <c r="H38" s="48"/>
      <c r="I38" s="36"/>
      <c r="J38" s="49"/>
      <c r="K38" s="49"/>
      <c r="M38" s="36"/>
      <c r="N38" s="36"/>
      <c r="O38" s="49"/>
      <c r="P38" s="38"/>
    </row>
    <row r="39" spans="1:16" ht="21.75" customHeight="1">
      <c r="A39" s="108" t="s">
        <v>79</v>
      </c>
      <c r="B39" s="109"/>
      <c r="C39" s="28"/>
      <c r="D39" s="28"/>
      <c r="E39" s="28"/>
      <c r="F39" s="29"/>
      <c r="I39" s="47"/>
      <c r="J39" s="47"/>
      <c r="K39" s="47"/>
      <c r="M39" s="36"/>
      <c r="N39" s="47"/>
      <c r="O39" s="47"/>
      <c r="P39" s="47"/>
    </row>
    <row r="40" spans="1:16" ht="17.25">
      <c r="A40" s="20">
        <v>1</v>
      </c>
      <c r="B40" s="18" t="s">
        <v>17</v>
      </c>
      <c r="C40" s="71">
        <v>2793</v>
      </c>
      <c r="D40" s="20" t="s">
        <v>129</v>
      </c>
      <c r="E40" s="13"/>
      <c r="F40" s="13">
        <f>C40*E40</f>
        <v>0</v>
      </c>
      <c r="H40" s="50"/>
      <c r="I40" s="36"/>
      <c r="J40" s="49"/>
      <c r="K40" s="38"/>
      <c r="M40" s="36"/>
      <c r="N40" s="36"/>
      <c r="O40" s="49"/>
      <c r="P40" s="38"/>
    </row>
    <row r="41" spans="1:16" ht="17.25">
      <c r="A41" s="20">
        <v>2</v>
      </c>
      <c r="B41" s="18" t="s">
        <v>16</v>
      </c>
      <c r="C41" s="71">
        <v>2793</v>
      </c>
      <c r="D41" s="20" t="s">
        <v>129</v>
      </c>
      <c r="E41" s="13"/>
      <c r="F41" s="13">
        <f t="shared" ref="F41:F45" si="2">C41*E41</f>
        <v>0</v>
      </c>
      <c r="H41" s="50"/>
      <c r="I41" s="36"/>
      <c r="J41" s="49"/>
      <c r="K41" s="38"/>
      <c r="M41" s="36"/>
      <c r="N41" s="36"/>
      <c r="O41" s="49"/>
      <c r="P41" s="38"/>
    </row>
    <row r="42" spans="1:16" ht="17.25">
      <c r="A42" s="20">
        <v>3</v>
      </c>
      <c r="B42" s="18" t="s">
        <v>45</v>
      </c>
      <c r="C42" s="71">
        <v>2793</v>
      </c>
      <c r="D42" s="20" t="s">
        <v>129</v>
      </c>
      <c r="E42" s="13"/>
      <c r="F42" s="13">
        <f t="shared" si="2"/>
        <v>0</v>
      </c>
      <c r="H42" s="50"/>
      <c r="I42" s="36"/>
      <c r="J42" s="49"/>
      <c r="K42" s="38"/>
      <c r="M42" s="36"/>
      <c r="N42" s="36"/>
      <c r="O42" s="49"/>
      <c r="P42" s="38"/>
    </row>
    <row r="43" spans="1:16" ht="17.25">
      <c r="A43" s="20">
        <v>4</v>
      </c>
      <c r="B43" s="18" t="s">
        <v>16</v>
      </c>
      <c r="C43" s="71">
        <v>2793</v>
      </c>
      <c r="D43" s="20" t="s">
        <v>129</v>
      </c>
      <c r="E43" s="13"/>
      <c r="F43" s="13">
        <f t="shared" si="2"/>
        <v>0</v>
      </c>
      <c r="H43" s="50"/>
      <c r="I43" s="36"/>
      <c r="J43" s="49"/>
      <c r="K43" s="38"/>
      <c r="M43" s="36"/>
      <c r="N43" s="36"/>
      <c r="O43" s="49"/>
      <c r="P43" s="38"/>
    </row>
    <row r="44" spans="1:16" ht="17.25">
      <c r="A44" s="20">
        <v>5</v>
      </c>
      <c r="B44" s="19" t="s">
        <v>44</v>
      </c>
      <c r="C44" s="71">
        <v>2793</v>
      </c>
      <c r="D44" s="20" t="s">
        <v>129</v>
      </c>
      <c r="E44" s="13"/>
      <c r="F44" s="13">
        <f t="shared" si="2"/>
        <v>0</v>
      </c>
      <c r="H44" s="50"/>
      <c r="I44" s="36"/>
      <c r="J44" s="49"/>
      <c r="K44" s="38"/>
      <c r="M44" s="36"/>
      <c r="N44" s="36"/>
      <c r="O44" s="49"/>
      <c r="P44" s="38"/>
    </row>
    <row r="45" spans="1:16" ht="17.25">
      <c r="A45" s="20">
        <v>6</v>
      </c>
      <c r="B45" s="19" t="s">
        <v>43</v>
      </c>
      <c r="C45" s="71">
        <v>2793</v>
      </c>
      <c r="D45" s="20" t="s">
        <v>129</v>
      </c>
      <c r="E45" s="13"/>
      <c r="F45" s="13">
        <f t="shared" si="2"/>
        <v>0</v>
      </c>
      <c r="H45" s="50"/>
      <c r="I45" s="36"/>
      <c r="J45" s="49"/>
      <c r="K45" s="38"/>
      <c r="M45" s="36"/>
      <c r="N45" s="36"/>
      <c r="O45" s="49"/>
      <c r="P45" s="38"/>
    </row>
    <row r="46" spans="1:16" ht="30">
      <c r="A46" s="20">
        <v>7</v>
      </c>
      <c r="B46" s="19" t="s">
        <v>33</v>
      </c>
      <c r="C46" s="71">
        <v>3486</v>
      </c>
      <c r="D46" s="20" t="s">
        <v>129</v>
      </c>
      <c r="E46" s="13"/>
      <c r="F46" s="13">
        <f>C46*E46</f>
        <v>0</v>
      </c>
      <c r="G46" s="44"/>
      <c r="H46" s="50"/>
      <c r="I46" s="36"/>
      <c r="J46" s="49"/>
      <c r="K46" s="38"/>
      <c r="M46" s="36"/>
      <c r="N46" s="36"/>
      <c r="O46" s="49"/>
      <c r="P46" s="38"/>
    </row>
    <row r="47" spans="1:16">
      <c r="A47" s="96" t="s">
        <v>105</v>
      </c>
      <c r="B47" s="96"/>
      <c r="C47" s="96"/>
      <c r="D47" s="96"/>
      <c r="E47" s="96"/>
      <c r="F47" s="16">
        <f>SUM(F40:F46)</f>
        <v>0</v>
      </c>
      <c r="G47" s="44"/>
      <c r="H47" s="50"/>
      <c r="I47" s="36"/>
      <c r="J47" s="49"/>
      <c r="K47" s="38"/>
      <c r="M47" s="36"/>
      <c r="N47" s="36"/>
      <c r="O47" s="49"/>
      <c r="P47" s="38"/>
    </row>
    <row r="48" spans="1:16" ht="15.75" customHeight="1">
      <c r="A48" s="108" t="s">
        <v>80</v>
      </c>
      <c r="B48" s="109"/>
      <c r="C48" s="28"/>
      <c r="D48" s="28"/>
      <c r="E48" s="28"/>
      <c r="F48" s="29"/>
      <c r="I48" s="47"/>
      <c r="J48" s="47"/>
      <c r="K48" s="47"/>
      <c r="M48" s="36"/>
      <c r="N48" s="47"/>
      <c r="O48" s="47"/>
      <c r="P48" s="47"/>
    </row>
    <row r="49" spans="1:16" ht="30">
      <c r="A49" s="20">
        <v>1</v>
      </c>
      <c r="B49" s="18" t="s">
        <v>46</v>
      </c>
      <c r="C49" s="71">
        <v>80</v>
      </c>
      <c r="D49" s="20" t="s">
        <v>129</v>
      </c>
      <c r="E49" s="13"/>
      <c r="F49" s="13">
        <f>C49*E49</f>
        <v>0</v>
      </c>
      <c r="H49" s="50"/>
      <c r="I49" s="36"/>
      <c r="J49" s="49"/>
      <c r="K49" s="38"/>
      <c r="M49" s="36"/>
      <c r="N49" s="36"/>
      <c r="O49" s="49"/>
      <c r="P49" s="38"/>
    </row>
    <row r="50" spans="1:16" ht="30">
      <c r="A50" s="27">
        <v>2</v>
      </c>
      <c r="B50" s="18" t="s">
        <v>47</v>
      </c>
      <c r="C50" s="72">
        <v>80</v>
      </c>
      <c r="D50" s="20" t="s">
        <v>129</v>
      </c>
      <c r="E50" s="13"/>
      <c r="F50" s="13">
        <f>C50*E50</f>
        <v>0</v>
      </c>
      <c r="H50" s="50"/>
      <c r="I50" s="36"/>
      <c r="J50" s="49"/>
      <c r="K50" s="38"/>
      <c r="M50" s="36"/>
      <c r="N50" s="36"/>
      <c r="O50" s="49"/>
      <c r="P50" s="38"/>
    </row>
    <row r="51" spans="1:16" ht="30">
      <c r="A51" s="27">
        <v>3</v>
      </c>
      <c r="B51" s="18" t="s">
        <v>33</v>
      </c>
      <c r="C51" s="71">
        <v>80</v>
      </c>
      <c r="D51" s="20" t="s">
        <v>129</v>
      </c>
      <c r="E51" s="13"/>
      <c r="F51" s="13">
        <f t="shared" ref="F51" si="3">C51*E51</f>
        <v>0</v>
      </c>
      <c r="G51" s="44"/>
      <c r="H51" s="50"/>
      <c r="I51" s="36"/>
      <c r="J51" s="49"/>
      <c r="K51" s="38"/>
      <c r="M51" s="36"/>
      <c r="N51" s="36"/>
      <c r="O51" s="49"/>
      <c r="P51" s="38"/>
    </row>
    <row r="52" spans="1:16">
      <c r="A52" s="102" t="s">
        <v>104</v>
      </c>
      <c r="B52" s="103"/>
      <c r="C52" s="103"/>
      <c r="D52" s="103"/>
      <c r="E52" s="103"/>
      <c r="F52" s="17">
        <f>SUM(F49:F51)</f>
        <v>0</v>
      </c>
      <c r="G52" s="44"/>
      <c r="H52" s="50"/>
      <c r="I52" s="36"/>
      <c r="J52" s="49"/>
      <c r="K52" s="38"/>
      <c r="M52" s="36"/>
      <c r="N52" s="36"/>
      <c r="O52" s="49"/>
      <c r="P52" s="38"/>
    </row>
    <row r="53" spans="1:16" ht="17.25" customHeight="1">
      <c r="A53" s="108" t="s">
        <v>81</v>
      </c>
      <c r="B53" s="109"/>
      <c r="C53" s="28"/>
      <c r="D53" s="28"/>
      <c r="E53" s="28"/>
      <c r="F53" s="29"/>
      <c r="I53" s="47"/>
      <c r="J53" s="47"/>
      <c r="K53" s="47"/>
      <c r="M53" s="36"/>
      <c r="N53" s="47"/>
      <c r="O53" s="47"/>
      <c r="P53" s="47"/>
    </row>
    <row r="54" spans="1:16" ht="32.25" customHeight="1">
      <c r="A54" s="20">
        <v>1</v>
      </c>
      <c r="B54" s="18" t="s">
        <v>48</v>
      </c>
      <c r="C54" s="71">
        <v>275</v>
      </c>
      <c r="D54" s="20" t="s">
        <v>129</v>
      </c>
      <c r="E54" s="13"/>
      <c r="F54" s="13">
        <f>C54*E54</f>
        <v>0</v>
      </c>
      <c r="H54" s="50"/>
      <c r="I54" s="36"/>
      <c r="J54" s="49"/>
      <c r="K54" s="38"/>
      <c r="M54" s="36"/>
      <c r="N54" s="36"/>
      <c r="O54" s="49"/>
      <c r="P54" s="38"/>
    </row>
    <row r="55" spans="1:16" ht="30">
      <c r="A55" s="20">
        <v>2</v>
      </c>
      <c r="B55" s="18" t="s">
        <v>33</v>
      </c>
      <c r="C55" s="71">
        <v>275</v>
      </c>
      <c r="D55" s="20" t="s">
        <v>129</v>
      </c>
      <c r="E55" s="13"/>
      <c r="F55" s="13">
        <f>C55*E55</f>
        <v>0</v>
      </c>
      <c r="G55" s="44"/>
      <c r="H55" s="50"/>
      <c r="I55" s="36"/>
      <c r="J55" s="49"/>
      <c r="K55" s="38"/>
      <c r="M55" s="36"/>
      <c r="N55" s="36"/>
      <c r="O55" s="49"/>
      <c r="P55" s="38"/>
    </row>
    <row r="56" spans="1:16">
      <c r="A56" s="102" t="s">
        <v>103</v>
      </c>
      <c r="B56" s="103"/>
      <c r="C56" s="103"/>
      <c r="D56" s="103"/>
      <c r="E56" s="103"/>
      <c r="F56" s="17">
        <f>SUM(F54:F55)</f>
        <v>0</v>
      </c>
      <c r="G56" s="44"/>
      <c r="H56" s="50"/>
      <c r="I56" s="36"/>
      <c r="J56" s="49"/>
      <c r="K56" s="38"/>
      <c r="M56" s="36"/>
      <c r="N56" s="36"/>
      <c r="O56" s="49"/>
      <c r="P56" s="38"/>
    </row>
    <row r="57" spans="1:16" ht="15.75" customHeight="1">
      <c r="A57" s="108" t="s">
        <v>82</v>
      </c>
      <c r="B57" s="109"/>
      <c r="C57" s="28"/>
      <c r="D57" s="28"/>
      <c r="E57" s="28"/>
      <c r="F57" s="29"/>
      <c r="I57" s="47"/>
      <c r="J57" s="47"/>
      <c r="K57" s="47"/>
      <c r="M57" s="36"/>
      <c r="N57" s="47"/>
      <c r="O57" s="47"/>
      <c r="P57" s="47"/>
    </row>
    <row r="58" spans="1:16" ht="30">
      <c r="A58" s="20">
        <v>1</v>
      </c>
      <c r="B58" s="23" t="s">
        <v>51</v>
      </c>
      <c r="C58" s="72">
        <v>3486</v>
      </c>
      <c r="D58" s="20" t="s">
        <v>129</v>
      </c>
      <c r="E58" s="13"/>
      <c r="F58" s="13">
        <f>C58*E58</f>
        <v>0</v>
      </c>
      <c r="H58" s="50"/>
      <c r="I58" s="36"/>
      <c r="J58" s="49"/>
      <c r="K58" s="38"/>
      <c r="M58" s="36"/>
      <c r="N58" s="36"/>
      <c r="O58" s="49"/>
      <c r="P58" s="38"/>
    </row>
    <row r="59" spans="1:16" ht="30">
      <c r="A59" s="20">
        <v>2</v>
      </c>
      <c r="B59" s="23" t="s">
        <v>52</v>
      </c>
      <c r="C59" s="72">
        <v>3486</v>
      </c>
      <c r="D59" s="20" t="s">
        <v>129</v>
      </c>
      <c r="E59" s="13"/>
      <c r="F59" s="13">
        <f>C59*E59</f>
        <v>0</v>
      </c>
      <c r="G59" s="44"/>
      <c r="H59" s="50"/>
      <c r="I59" s="36"/>
      <c r="J59" s="49"/>
      <c r="K59" s="38"/>
      <c r="M59" s="36"/>
      <c r="N59" s="36"/>
      <c r="O59" s="49"/>
      <c r="P59" s="38"/>
    </row>
    <row r="60" spans="1:16">
      <c r="A60" s="102" t="s">
        <v>102</v>
      </c>
      <c r="B60" s="103"/>
      <c r="C60" s="103"/>
      <c r="D60" s="103"/>
      <c r="E60" s="103"/>
      <c r="F60" s="17">
        <f>SUM(F58:F59)</f>
        <v>0</v>
      </c>
      <c r="G60" s="44"/>
      <c r="H60" s="50"/>
      <c r="I60" s="36"/>
      <c r="J60" s="49"/>
      <c r="K60" s="38"/>
      <c r="M60" s="36"/>
      <c r="N60" s="36"/>
      <c r="O60" s="49"/>
      <c r="P60" s="38"/>
    </row>
    <row r="61" spans="1:16" ht="15.75">
      <c r="A61" s="115" t="s">
        <v>18</v>
      </c>
      <c r="B61" s="116"/>
      <c r="C61" s="28"/>
      <c r="D61" s="28"/>
      <c r="E61" s="28"/>
      <c r="F61" s="29"/>
      <c r="I61" s="47"/>
      <c r="J61" s="47"/>
      <c r="K61" s="47"/>
      <c r="M61" s="36"/>
      <c r="N61" s="47"/>
      <c r="O61" s="47"/>
      <c r="P61" s="47"/>
    </row>
    <row r="62" spans="1:16" ht="15.75" customHeight="1">
      <c r="A62" s="108" t="s">
        <v>83</v>
      </c>
      <c r="B62" s="109"/>
      <c r="C62" s="28"/>
      <c r="D62" s="28"/>
      <c r="E62" s="28"/>
      <c r="F62" s="29"/>
      <c r="I62" s="47"/>
      <c r="J62" s="47"/>
      <c r="K62" s="47"/>
      <c r="M62" s="36"/>
      <c r="N62" s="47"/>
      <c r="O62" s="47"/>
      <c r="P62" s="47"/>
    </row>
    <row r="63" spans="1:16" ht="30">
      <c r="A63" s="20">
        <v>1</v>
      </c>
      <c r="B63" s="18" t="s">
        <v>54</v>
      </c>
      <c r="C63" s="20">
        <v>192</v>
      </c>
      <c r="D63" s="20" t="s">
        <v>129</v>
      </c>
      <c r="E63" s="24"/>
      <c r="F63" s="13">
        <f>C63*E63</f>
        <v>0</v>
      </c>
      <c r="H63" s="42"/>
      <c r="I63" s="42"/>
      <c r="J63" s="37"/>
      <c r="K63" s="38"/>
      <c r="M63" s="36"/>
      <c r="N63" s="42"/>
      <c r="O63" s="37"/>
      <c r="P63" s="38"/>
    </row>
    <row r="64" spans="1:16" ht="30">
      <c r="A64" s="20">
        <v>2</v>
      </c>
      <c r="B64" s="18" t="s">
        <v>49</v>
      </c>
      <c r="C64" s="20">
        <v>406</v>
      </c>
      <c r="D64" s="20" t="s">
        <v>129</v>
      </c>
      <c r="E64" s="24"/>
      <c r="F64" s="13">
        <f t="shared" ref="F64:F66" si="4">C64*E64</f>
        <v>0</v>
      </c>
      <c r="H64" s="42"/>
      <c r="I64" s="42"/>
      <c r="J64" s="37"/>
      <c r="K64" s="38"/>
      <c r="M64" s="36"/>
      <c r="N64" s="42"/>
      <c r="O64" s="37"/>
      <c r="P64" s="38"/>
    </row>
    <row r="65" spans="1:16" ht="17.25">
      <c r="A65" s="20">
        <v>3</v>
      </c>
      <c r="B65" s="18" t="s">
        <v>27</v>
      </c>
      <c r="C65" s="20">
        <v>133</v>
      </c>
      <c r="D65" s="20" t="s">
        <v>129</v>
      </c>
      <c r="E65" s="24"/>
      <c r="F65" s="13">
        <f t="shared" si="4"/>
        <v>0</v>
      </c>
      <c r="H65" s="42"/>
      <c r="I65" s="42"/>
      <c r="J65" s="37"/>
      <c r="K65" s="38"/>
      <c r="M65" s="36"/>
      <c r="N65" s="42"/>
      <c r="O65" s="37"/>
      <c r="P65" s="38"/>
    </row>
    <row r="66" spans="1:16" ht="30">
      <c r="A66" s="20">
        <v>4</v>
      </c>
      <c r="B66" s="18" t="s">
        <v>50</v>
      </c>
      <c r="C66" s="20">
        <v>133</v>
      </c>
      <c r="D66" s="20" t="s">
        <v>129</v>
      </c>
      <c r="E66" s="24"/>
      <c r="F66" s="13">
        <f t="shared" si="4"/>
        <v>0</v>
      </c>
      <c r="G66" s="44"/>
      <c r="H66" s="42"/>
      <c r="I66" s="42"/>
      <c r="J66" s="37"/>
      <c r="K66" s="38"/>
      <c r="M66" s="36"/>
      <c r="N66" s="42"/>
      <c r="O66" s="37"/>
      <c r="P66" s="38"/>
    </row>
    <row r="67" spans="1:16">
      <c r="A67" s="102" t="s">
        <v>101</v>
      </c>
      <c r="B67" s="103"/>
      <c r="C67" s="103"/>
      <c r="D67" s="103"/>
      <c r="E67" s="103"/>
      <c r="F67" s="17">
        <f>SUM(F63:F66)</f>
        <v>0</v>
      </c>
      <c r="G67" s="44"/>
      <c r="H67" s="42"/>
      <c r="I67" s="42"/>
      <c r="J67" s="37"/>
      <c r="K67" s="38"/>
      <c r="M67" s="36"/>
      <c r="N67" s="42"/>
      <c r="O67" s="37"/>
      <c r="P67" s="38"/>
    </row>
    <row r="68" spans="1:16" ht="15.75" customHeight="1">
      <c r="A68" s="108" t="s">
        <v>84</v>
      </c>
      <c r="B68" s="109"/>
      <c r="C68" s="28"/>
      <c r="D68" s="28"/>
      <c r="E68" s="28"/>
      <c r="F68" s="29"/>
      <c r="I68" s="47"/>
      <c r="J68" s="47"/>
      <c r="K68" s="47"/>
      <c r="M68" s="36"/>
      <c r="N68" s="47"/>
      <c r="O68" s="47"/>
      <c r="P68" s="47"/>
    </row>
    <row r="69" spans="1:16" ht="30">
      <c r="A69" s="20">
        <v>1</v>
      </c>
      <c r="B69" s="18" t="s">
        <v>53</v>
      </c>
      <c r="C69" s="20">
        <v>778</v>
      </c>
      <c r="D69" s="20" t="s">
        <v>129</v>
      </c>
      <c r="E69" s="13"/>
      <c r="F69" s="13">
        <f>C69*E69</f>
        <v>0</v>
      </c>
      <c r="H69" s="36"/>
      <c r="I69" s="36"/>
      <c r="J69" s="49"/>
      <c r="K69" s="38"/>
      <c r="M69" s="36"/>
      <c r="N69" s="36"/>
      <c r="O69" s="49"/>
      <c r="P69" s="38"/>
    </row>
    <row r="70" spans="1:16" ht="31.5" customHeight="1">
      <c r="A70" s="20">
        <v>2</v>
      </c>
      <c r="B70" s="18" t="s">
        <v>55</v>
      </c>
      <c r="C70" s="71">
        <v>778</v>
      </c>
      <c r="D70" s="20" t="s">
        <v>129</v>
      </c>
      <c r="E70" s="13"/>
      <c r="F70" s="13">
        <f>C70*E70</f>
        <v>0</v>
      </c>
      <c r="G70" s="44"/>
      <c r="H70" s="50"/>
      <c r="I70" s="36"/>
      <c r="J70" s="49"/>
      <c r="K70" s="38"/>
      <c r="M70" s="36"/>
      <c r="N70" s="36"/>
      <c r="O70" s="49"/>
      <c r="P70" s="38"/>
    </row>
    <row r="71" spans="1:16" ht="18.75" customHeight="1">
      <c r="A71" s="102" t="s">
        <v>100</v>
      </c>
      <c r="B71" s="103"/>
      <c r="C71" s="103"/>
      <c r="D71" s="103"/>
      <c r="E71" s="103"/>
      <c r="F71" s="17">
        <f>SUM(F69:F70)</f>
        <v>0</v>
      </c>
      <c r="G71" s="44"/>
      <c r="H71" s="50"/>
      <c r="I71" s="36"/>
      <c r="J71" s="49"/>
      <c r="K71" s="38"/>
      <c r="M71" s="36"/>
      <c r="N71" s="36"/>
      <c r="O71" s="49"/>
      <c r="P71" s="38"/>
    </row>
    <row r="72" spans="1:16" ht="18" customHeight="1">
      <c r="A72" s="117" t="s">
        <v>85</v>
      </c>
      <c r="B72" s="118"/>
      <c r="C72" s="28"/>
      <c r="D72" s="28"/>
      <c r="E72" s="28"/>
      <c r="F72" s="29"/>
      <c r="I72" s="47"/>
      <c r="J72" s="47"/>
      <c r="K72" s="47"/>
      <c r="M72" s="36"/>
      <c r="N72" s="47"/>
      <c r="O72" s="47"/>
      <c r="P72" s="47"/>
    </row>
    <row r="73" spans="1:16" ht="30">
      <c r="A73" s="20">
        <v>1</v>
      </c>
      <c r="B73" s="18" t="s">
        <v>56</v>
      </c>
      <c r="C73" s="20">
        <v>1400</v>
      </c>
      <c r="D73" s="20" t="s">
        <v>129</v>
      </c>
      <c r="E73" s="24"/>
      <c r="F73" s="13">
        <f t="shared" ref="F73:F79" si="5">C73*E73</f>
        <v>0</v>
      </c>
      <c r="H73" s="42"/>
      <c r="I73" s="39"/>
      <c r="J73" s="37"/>
      <c r="K73" s="38"/>
      <c r="M73" s="36"/>
      <c r="N73" s="39"/>
      <c r="O73" s="37"/>
      <c r="P73" s="38"/>
    </row>
    <row r="74" spans="1:16">
      <c r="A74" s="20">
        <v>2</v>
      </c>
      <c r="B74" s="18" t="s">
        <v>8</v>
      </c>
      <c r="C74" s="71">
        <v>400</v>
      </c>
      <c r="D74" s="12" t="s">
        <v>0</v>
      </c>
      <c r="E74" s="24"/>
      <c r="F74" s="13">
        <f t="shared" si="5"/>
        <v>0</v>
      </c>
      <c r="H74" s="52"/>
      <c r="I74" s="39"/>
      <c r="J74" s="37"/>
      <c r="K74" s="38"/>
      <c r="M74" s="36"/>
      <c r="N74" s="39"/>
      <c r="O74" s="37"/>
      <c r="P74" s="38"/>
    </row>
    <row r="75" spans="1:16">
      <c r="A75" s="20">
        <v>3</v>
      </c>
      <c r="B75" s="18" t="s">
        <v>11</v>
      </c>
      <c r="C75" s="71">
        <v>240</v>
      </c>
      <c r="D75" s="12" t="s">
        <v>0</v>
      </c>
      <c r="E75" s="24"/>
      <c r="F75" s="13">
        <f t="shared" si="5"/>
        <v>0</v>
      </c>
      <c r="H75" s="52"/>
      <c r="I75" s="39"/>
      <c r="J75" s="37"/>
      <c r="K75" s="38"/>
      <c r="M75" s="36"/>
      <c r="N75" s="39"/>
      <c r="O75" s="37"/>
      <c r="P75" s="38"/>
    </row>
    <row r="76" spans="1:16" ht="30">
      <c r="A76" s="20">
        <v>4</v>
      </c>
      <c r="B76" s="18" t="s">
        <v>57</v>
      </c>
      <c r="C76" s="71">
        <v>390</v>
      </c>
      <c r="D76" s="20" t="s">
        <v>129</v>
      </c>
      <c r="E76" s="24"/>
      <c r="F76" s="13">
        <f t="shared" si="5"/>
        <v>0</v>
      </c>
      <c r="H76" s="52"/>
      <c r="I76" s="39"/>
      <c r="J76" s="37"/>
      <c r="K76" s="38"/>
      <c r="L76" s="53"/>
      <c r="M76" s="36"/>
      <c r="N76" s="39"/>
      <c r="O76" s="37"/>
      <c r="P76" s="38"/>
    </row>
    <row r="77" spans="1:16">
      <c r="A77" s="20">
        <v>5</v>
      </c>
      <c r="B77" s="18" t="s">
        <v>37</v>
      </c>
      <c r="C77" s="20">
        <v>2</v>
      </c>
      <c r="D77" s="20" t="s">
        <v>38</v>
      </c>
      <c r="E77" s="24"/>
      <c r="F77" s="13">
        <f t="shared" si="5"/>
        <v>0</v>
      </c>
      <c r="H77" s="42"/>
      <c r="I77" s="42"/>
      <c r="J77" s="37"/>
      <c r="K77" s="38"/>
      <c r="M77" s="36"/>
      <c r="N77" s="42"/>
      <c r="O77" s="37"/>
      <c r="P77" s="38"/>
    </row>
    <row r="78" spans="1:16">
      <c r="A78" s="20">
        <v>6</v>
      </c>
      <c r="B78" s="18" t="s">
        <v>4</v>
      </c>
      <c r="C78" s="20">
        <v>10</v>
      </c>
      <c r="D78" s="20" t="s">
        <v>1</v>
      </c>
      <c r="E78" s="13"/>
      <c r="F78" s="13">
        <f t="shared" si="5"/>
        <v>0</v>
      </c>
      <c r="H78" s="42"/>
      <c r="I78" s="42"/>
      <c r="J78" s="51"/>
      <c r="K78" s="38"/>
      <c r="M78" s="36"/>
      <c r="N78" s="42"/>
      <c r="O78" s="51"/>
      <c r="P78" s="38"/>
    </row>
    <row r="79" spans="1:16">
      <c r="A79" s="20">
        <v>7</v>
      </c>
      <c r="B79" s="18" t="s">
        <v>2</v>
      </c>
      <c r="C79" s="20">
        <v>7</v>
      </c>
      <c r="D79" s="20" t="s">
        <v>1</v>
      </c>
      <c r="E79" s="13"/>
      <c r="F79" s="13">
        <f t="shared" si="5"/>
        <v>0</v>
      </c>
      <c r="G79" s="44"/>
      <c r="H79" s="42"/>
      <c r="I79" s="42"/>
      <c r="J79" s="51"/>
      <c r="K79" s="38"/>
      <c r="M79" s="36"/>
      <c r="N79" s="42"/>
      <c r="O79" s="51"/>
      <c r="P79" s="38"/>
    </row>
    <row r="80" spans="1:16">
      <c r="A80" s="96" t="s">
        <v>99</v>
      </c>
      <c r="B80" s="96"/>
      <c r="C80" s="96"/>
      <c r="D80" s="96"/>
      <c r="E80" s="96"/>
      <c r="F80" s="16">
        <f>SUM(F73:F79)</f>
        <v>0</v>
      </c>
      <c r="G80" s="44"/>
      <c r="H80" s="42"/>
      <c r="I80" s="42"/>
      <c r="J80" s="51"/>
      <c r="K80" s="38"/>
      <c r="M80" s="36"/>
      <c r="N80" s="42"/>
      <c r="O80" s="51"/>
      <c r="P80" s="38"/>
    </row>
    <row r="81" spans="1:16" ht="15.75">
      <c r="A81" s="117" t="s">
        <v>86</v>
      </c>
      <c r="B81" s="118"/>
      <c r="C81" s="28"/>
      <c r="D81" s="28"/>
      <c r="E81" s="28"/>
      <c r="F81" s="29"/>
      <c r="I81" s="47"/>
      <c r="J81" s="47"/>
      <c r="K81" s="47"/>
      <c r="M81" s="36"/>
      <c r="N81" s="47"/>
      <c r="O81" s="47"/>
      <c r="P81" s="47"/>
    </row>
    <row r="82" spans="1:16" ht="17.25">
      <c r="A82" s="3">
        <v>1</v>
      </c>
      <c r="B82" s="31" t="s">
        <v>6</v>
      </c>
      <c r="C82" s="71">
        <v>8000</v>
      </c>
      <c r="D82" s="20" t="s">
        <v>128</v>
      </c>
      <c r="E82" s="13"/>
      <c r="F82" s="13">
        <f>C82*E82</f>
        <v>0</v>
      </c>
      <c r="H82" s="50"/>
      <c r="I82" s="36"/>
      <c r="J82" s="49"/>
      <c r="K82" s="38"/>
      <c r="M82" s="36"/>
      <c r="N82" s="36"/>
      <c r="O82" s="49"/>
      <c r="P82" s="38"/>
    </row>
    <row r="83" spans="1:16" ht="17.25">
      <c r="A83" s="3">
        <v>2</v>
      </c>
      <c r="B83" s="31" t="s">
        <v>13</v>
      </c>
      <c r="C83" s="71">
        <v>650</v>
      </c>
      <c r="D83" s="20" t="s">
        <v>128</v>
      </c>
      <c r="E83" s="13"/>
      <c r="F83" s="13">
        <f>C83*E83</f>
        <v>0</v>
      </c>
      <c r="H83" s="50"/>
      <c r="I83" s="36"/>
      <c r="J83" s="49"/>
      <c r="K83" s="38"/>
      <c r="M83" s="36"/>
      <c r="N83" s="36"/>
      <c r="O83" s="49"/>
      <c r="P83" s="38"/>
    </row>
    <row r="84" spans="1:16" ht="17.25">
      <c r="A84" s="20">
        <v>3</v>
      </c>
      <c r="B84" s="31" t="s">
        <v>58</v>
      </c>
      <c r="C84" s="20">
        <v>1200</v>
      </c>
      <c r="D84" s="73" t="s">
        <v>128</v>
      </c>
      <c r="E84" s="13"/>
      <c r="F84" s="13">
        <f t="shared" ref="F84:F85" si="6">C84*E84</f>
        <v>0</v>
      </c>
      <c r="H84" s="36"/>
      <c r="I84" s="54"/>
      <c r="J84" s="49"/>
      <c r="K84" s="38"/>
      <c r="M84" s="36"/>
      <c r="N84" s="54"/>
      <c r="O84" s="49"/>
      <c r="P84" s="38"/>
    </row>
    <row r="85" spans="1:16" ht="17.25">
      <c r="A85" s="20">
        <v>4</v>
      </c>
      <c r="B85" s="31" t="s">
        <v>12</v>
      </c>
      <c r="C85" s="20">
        <v>1600</v>
      </c>
      <c r="D85" s="20" t="s">
        <v>129</v>
      </c>
      <c r="E85" s="13"/>
      <c r="F85" s="13">
        <f t="shared" si="6"/>
        <v>0</v>
      </c>
      <c r="G85" s="44"/>
      <c r="H85" s="36"/>
      <c r="I85" s="55"/>
      <c r="J85" s="49"/>
      <c r="K85" s="38"/>
      <c r="M85" s="36"/>
      <c r="N85" s="55"/>
      <c r="O85" s="49"/>
      <c r="P85" s="38"/>
    </row>
    <row r="86" spans="1:16">
      <c r="A86" s="102" t="s">
        <v>98</v>
      </c>
      <c r="B86" s="103"/>
      <c r="C86" s="103"/>
      <c r="D86" s="103"/>
      <c r="E86" s="104"/>
      <c r="F86" s="15">
        <f>SUM(F82:F85)</f>
        <v>0</v>
      </c>
      <c r="H86" s="36"/>
      <c r="K86" s="46"/>
      <c r="M86" s="36"/>
      <c r="P86" s="46"/>
    </row>
    <row r="87" spans="1:16" ht="15.75">
      <c r="A87" s="108" t="s">
        <v>87</v>
      </c>
      <c r="B87" s="109"/>
      <c r="C87" s="74"/>
      <c r="D87" s="75"/>
      <c r="E87" s="75"/>
      <c r="F87" s="76"/>
      <c r="H87" s="56"/>
      <c r="I87" s="47"/>
      <c r="J87" s="47"/>
      <c r="K87" s="47"/>
      <c r="M87" s="36"/>
      <c r="N87" s="47"/>
      <c r="O87" s="47"/>
      <c r="P87" s="47"/>
    </row>
    <row r="88" spans="1:16">
      <c r="A88" s="32"/>
      <c r="B88" s="18" t="s">
        <v>59</v>
      </c>
      <c r="C88" s="20">
        <v>20</v>
      </c>
      <c r="D88" s="20" t="s">
        <v>38</v>
      </c>
      <c r="E88" s="13"/>
      <c r="F88" s="13">
        <f>C88*E88</f>
        <v>0</v>
      </c>
      <c r="G88" s="44"/>
      <c r="H88" s="36"/>
      <c r="I88" s="36"/>
      <c r="J88" s="49"/>
      <c r="K88" s="38"/>
      <c r="M88" s="36"/>
      <c r="N88" s="36"/>
      <c r="O88" s="49"/>
      <c r="P88" s="38"/>
    </row>
    <row r="89" spans="1:16">
      <c r="A89" s="100" t="s">
        <v>97</v>
      </c>
      <c r="B89" s="101"/>
      <c r="C89" s="101"/>
      <c r="D89" s="101"/>
      <c r="E89" s="114"/>
      <c r="F89" s="15">
        <f>SUM(F88)</f>
        <v>0</v>
      </c>
      <c r="H89" s="36"/>
      <c r="I89" s="57"/>
      <c r="K89" s="46"/>
      <c r="M89" s="36"/>
      <c r="N89" s="57"/>
      <c r="P89" s="46"/>
    </row>
    <row r="90" spans="1:16" ht="15.75">
      <c r="A90" s="108" t="s">
        <v>88</v>
      </c>
      <c r="B90" s="109"/>
      <c r="C90" s="75"/>
      <c r="D90" s="75"/>
      <c r="E90" s="75"/>
      <c r="F90" s="76"/>
      <c r="I90" s="47"/>
      <c r="J90" s="47"/>
      <c r="K90" s="47"/>
      <c r="M90" s="36"/>
      <c r="N90" s="47"/>
      <c r="O90" s="47"/>
      <c r="P90" s="47"/>
    </row>
    <row r="91" spans="1:16" ht="17.25">
      <c r="A91" s="20">
        <v>1</v>
      </c>
      <c r="B91" s="18" t="s">
        <v>20</v>
      </c>
      <c r="C91" s="71">
        <v>50</v>
      </c>
      <c r="D91" s="20" t="s">
        <v>129</v>
      </c>
      <c r="E91" s="13"/>
      <c r="F91" s="13">
        <f>C91*E91</f>
        <v>0</v>
      </c>
      <c r="H91" s="50"/>
      <c r="I91" s="36"/>
      <c r="J91" s="49"/>
      <c r="K91" s="38"/>
      <c r="M91" s="36"/>
      <c r="N91" s="36"/>
      <c r="O91" s="49"/>
      <c r="P91" s="38"/>
    </row>
    <row r="92" spans="1:16">
      <c r="A92" s="20">
        <v>2</v>
      </c>
      <c r="B92" s="18" t="s">
        <v>19</v>
      </c>
      <c r="C92" s="20">
        <v>20</v>
      </c>
      <c r="D92" s="20" t="s">
        <v>1</v>
      </c>
      <c r="E92" s="13"/>
      <c r="F92" s="13">
        <f t="shared" ref="F92:F96" si="7">C92*E92</f>
        <v>0</v>
      </c>
      <c r="H92" s="36"/>
      <c r="I92" s="36"/>
      <c r="J92" s="49"/>
      <c r="K92" s="38"/>
      <c r="M92" s="36"/>
      <c r="N92" s="36"/>
      <c r="O92" s="49"/>
      <c r="P92" s="38"/>
    </row>
    <row r="93" spans="1:16">
      <c r="A93" s="20">
        <v>3</v>
      </c>
      <c r="B93" s="18" t="s">
        <v>28</v>
      </c>
      <c r="C93" s="20">
        <v>8</v>
      </c>
      <c r="D93" s="20" t="s">
        <v>1</v>
      </c>
      <c r="E93" s="13"/>
      <c r="F93" s="13">
        <f t="shared" si="7"/>
        <v>0</v>
      </c>
      <c r="H93" s="36"/>
      <c r="I93" s="36"/>
      <c r="J93" s="49"/>
      <c r="K93" s="38"/>
      <c r="M93" s="36"/>
      <c r="N93" s="36"/>
      <c r="O93" s="49"/>
      <c r="P93" s="38"/>
    </row>
    <row r="94" spans="1:16" ht="14.25" customHeight="1">
      <c r="A94" s="20">
        <v>4</v>
      </c>
      <c r="B94" s="18" t="s">
        <v>29</v>
      </c>
      <c r="C94" s="20">
        <v>15</v>
      </c>
      <c r="D94" s="20" t="s">
        <v>0</v>
      </c>
      <c r="E94" s="13"/>
      <c r="F94" s="13">
        <f t="shared" si="7"/>
        <v>0</v>
      </c>
      <c r="H94" s="36"/>
      <c r="I94" s="36"/>
      <c r="J94" s="49"/>
      <c r="K94" s="38"/>
      <c r="M94" s="36"/>
      <c r="N94" s="36"/>
      <c r="O94" s="49"/>
      <c r="P94" s="38"/>
    </row>
    <row r="95" spans="1:16">
      <c r="A95" s="20">
        <v>5</v>
      </c>
      <c r="B95" s="18" t="s">
        <v>5</v>
      </c>
      <c r="C95" s="20">
        <v>15</v>
      </c>
      <c r="D95" s="20" t="s">
        <v>1</v>
      </c>
      <c r="E95" s="13"/>
      <c r="F95" s="13">
        <f t="shared" si="7"/>
        <v>0</v>
      </c>
      <c r="H95" s="36"/>
      <c r="I95" s="36"/>
      <c r="J95" s="49"/>
      <c r="K95" s="38"/>
      <c r="M95" s="36"/>
      <c r="N95" s="36"/>
      <c r="O95" s="49"/>
      <c r="P95" s="38"/>
    </row>
    <row r="96" spans="1:16">
      <c r="A96" s="20">
        <v>6</v>
      </c>
      <c r="B96" s="18" t="s">
        <v>3</v>
      </c>
      <c r="C96" s="20">
        <v>15</v>
      </c>
      <c r="D96" s="20" t="s">
        <v>1</v>
      </c>
      <c r="E96" s="13"/>
      <c r="F96" s="13">
        <f t="shared" si="7"/>
        <v>0</v>
      </c>
      <c r="H96" s="36"/>
      <c r="I96" s="36"/>
      <c r="J96" s="49"/>
      <c r="K96" s="38"/>
      <c r="M96" s="36"/>
      <c r="N96" s="36"/>
      <c r="O96" s="49"/>
      <c r="P96" s="38"/>
    </row>
    <row r="97" spans="1:16">
      <c r="A97" s="100" t="s">
        <v>94</v>
      </c>
      <c r="B97" s="101"/>
      <c r="C97" s="101"/>
      <c r="D97" s="101"/>
      <c r="E97" s="101"/>
      <c r="F97" s="17">
        <f>SUM(F91:F96)</f>
        <v>0</v>
      </c>
      <c r="G97" s="77"/>
      <c r="H97" s="48"/>
      <c r="I97" s="36"/>
      <c r="J97" s="49"/>
      <c r="K97" s="49"/>
      <c r="M97" s="36"/>
      <c r="N97" s="36"/>
      <c r="O97" s="49"/>
      <c r="P97" s="38"/>
    </row>
    <row r="98" spans="1:16" ht="18.75">
      <c r="A98" s="110" t="s">
        <v>89</v>
      </c>
      <c r="B98" s="111"/>
      <c r="C98" s="78"/>
      <c r="D98" s="79"/>
      <c r="E98" s="80"/>
      <c r="F98" s="81"/>
      <c r="G98" s="82"/>
      <c r="H98" s="58"/>
      <c r="I98" s="59"/>
      <c r="J98" s="59"/>
      <c r="K98" s="60"/>
      <c r="L98" s="59"/>
      <c r="M98" s="58"/>
      <c r="N98" s="59"/>
      <c r="O98" s="59"/>
      <c r="P98" s="60"/>
    </row>
    <row r="99" spans="1:16" ht="30">
      <c r="A99" s="12">
        <v>1</v>
      </c>
      <c r="B99" s="21" t="s">
        <v>117</v>
      </c>
      <c r="C99" s="22">
        <v>2</v>
      </c>
      <c r="D99" s="83" t="s">
        <v>38</v>
      </c>
      <c r="E99" s="84"/>
      <c r="F99" s="13">
        <f>C99*E99</f>
        <v>0</v>
      </c>
      <c r="G99" s="59"/>
      <c r="H99" s="58"/>
      <c r="I99" s="59"/>
      <c r="J99" s="59"/>
      <c r="K99" s="60"/>
      <c r="L99" s="59"/>
      <c r="M99" s="59"/>
      <c r="N99" s="59"/>
      <c r="O99" s="60"/>
      <c r="P99" s="60"/>
    </row>
    <row r="100" spans="1:16" ht="47.25" customHeight="1">
      <c r="A100" s="12">
        <v>2</v>
      </c>
      <c r="B100" s="21" t="s">
        <v>122</v>
      </c>
      <c r="C100" s="22">
        <v>320</v>
      </c>
      <c r="D100" s="83" t="s">
        <v>119</v>
      </c>
      <c r="E100" s="85"/>
      <c r="F100" s="13">
        <f>C100*E100</f>
        <v>0</v>
      </c>
      <c r="G100" s="59"/>
      <c r="H100" s="58"/>
      <c r="I100" s="59"/>
      <c r="J100" s="59"/>
      <c r="K100" s="60"/>
      <c r="L100" s="59"/>
      <c r="M100" s="59"/>
      <c r="N100" s="59"/>
      <c r="O100" s="60"/>
      <c r="P100" s="60"/>
    </row>
    <row r="101" spans="1:16" ht="48.75" customHeight="1">
      <c r="A101" s="12">
        <v>3</v>
      </c>
      <c r="B101" s="21" t="s">
        <v>123</v>
      </c>
      <c r="C101" s="22">
        <v>168</v>
      </c>
      <c r="D101" s="83" t="s">
        <v>120</v>
      </c>
      <c r="E101" s="84"/>
      <c r="F101" s="13">
        <f t="shared" ref="F101:F106" si="8">C101*E101</f>
        <v>0</v>
      </c>
      <c r="G101" s="59"/>
      <c r="H101" s="58"/>
      <c r="I101" s="59"/>
      <c r="J101" s="59"/>
      <c r="K101" s="60"/>
      <c r="L101" s="59"/>
      <c r="M101" s="59"/>
      <c r="N101" s="59"/>
      <c r="O101" s="60"/>
      <c r="P101" s="60"/>
    </row>
    <row r="102" spans="1:16" ht="18.75">
      <c r="A102" s="12">
        <v>4</v>
      </c>
      <c r="B102" s="18" t="s">
        <v>118</v>
      </c>
      <c r="C102" s="22">
        <v>28</v>
      </c>
      <c r="D102" s="83" t="s">
        <v>0</v>
      </c>
      <c r="E102" s="84"/>
      <c r="F102" s="13">
        <f t="shared" si="8"/>
        <v>0</v>
      </c>
      <c r="G102" s="59"/>
      <c r="H102" s="58"/>
      <c r="I102" s="59"/>
      <c r="J102" s="59"/>
      <c r="K102" s="60"/>
      <c r="L102" s="59"/>
      <c r="M102" s="59"/>
      <c r="N102" s="59"/>
      <c r="O102" s="60"/>
      <c r="P102" s="60"/>
    </row>
    <row r="103" spans="1:16" ht="34.5" customHeight="1">
      <c r="A103" s="12">
        <v>5</v>
      </c>
      <c r="B103" s="21" t="s">
        <v>124</v>
      </c>
      <c r="C103" s="22">
        <v>480</v>
      </c>
      <c r="D103" s="83" t="s">
        <v>119</v>
      </c>
      <c r="E103" s="84"/>
      <c r="F103" s="13">
        <f t="shared" si="8"/>
        <v>0</v>
      </c>
      <c r="G103" s="59"/>
      <c r="H103" s="58"/>
      <c r="I103" s="59"/>
      <c r="J103" s="59"/>
      <c r="K103" s="60"/>
      <c r="L103" s="59"/>
      <c r="M103" s="59"/>
      <c r="N103" s="59"/>
      <c r="O103" s="60"/>
      <c r="P103" s="60"/>
    </row>
    <row r="104" spans="1:16" ht="34.5" customHeight="1">
      <c r="A104" s="12">
        <v>6</v>
      </c>
      <c r="B104" s="21" t="s">
        <v>125</v>
      </c>
      <c r="C104" s="22">
        <v>464</v>
      </c>
      <c r="D104" s="83" t="s">
        <v>119</v>
      </c>
      <c r="E104" s="85"/>
      <c r="F104" s="13">
        <f t="shared" si="8"/>
        <v>0</v>
      </c>
      <c r="G104" s="59"/>
      <c r="H104" s="58"/>
      <c r="I104" s="59"/>
      <c r="J104" s="59"/>
      <c r="K104" s="60"/>
      <c r="L104" s="59"/>
      <c r="M104" s="59"/>
      <c r="N104" s="59"/>
      <c r="O104" s="60"/>
      <c r="P104" s="60"/>
    </row>
    <row r="105" spans="1:16" ht="39.75" customHeight="1">
      <c r="A105" s="12">
        <v>7</v>
      </c>
      <c r="B105" s="18" t="s">
        <v>126</v>
      </c>
      <c r="C105" s="22">
        <v>448</v>
      </c>
      <c r="D105" s="83" t="s">
        <v>119</v>
      </c>
      <c r="E105" s="85"/>
      <c r="F105" s="13">
        <f t="shared" si="8"/>
        <v>0</v>
      </c>
      <c r="G105" s="59"/>
      <c r="H105" s="58"/>
      <c r="I105" s="59"/>
      <c r="J105" s="59"/>
      <c r="K105" s="60"/>
      <c r="L105" s="59"/>
      <c r="M105" s="59"/>
      <c r="N105" s="59"/>
      <c r="O105" s="60"/>
      <c r="P105" s="60"/>
    </row>
    <row r="106" spans="1:16" ht="36.75" customHeight="1">
      <c r="A106" s="12">
        <v>8</v>
      </c>
      <c r="B106" s="21" t="s">
        <v>127</v>
      </c>
      <c r="C106" s="22">
        <v>120</v>
      </c>
      <c r="D106" s="83" t="s">
        <v>119</v>
      </c>
      <c r="E106" s="85"/>
      <c r="F106" s="13">
        <f t="shared" si="8"/>
        <v>0</v>
      </c>
      <c r="G106" s="59"/>
      <c r="H106" s="58"/>
      <c r="I106" s="59"/>
      <c r="J106" s="59"/>
      <c r="K106" s="60"/>
      <c r="L106" s="59"/>
      <c r="M106" s="59"/>
      <c r="N106" s="59"/>
      <c r="O106" s="60"/>
      <c r="P106" s="60"/>
    </row>
    <row r="107" spans="1:16" ht="18.75">
      <c r="A107" s="105" t="s">
        <v>96</v>
      </c>
      <c r="B107" s="106"/>
      <c r="C107" s="106"/>
      <c r="D107" s="107"/>
      <c r="E107" s="107"/>
      <c r="F107" s="15">
        <f>SUM(F99:F106)</f>
        <v>0</v>
      </c>
      <c r="G107" s="59"/>
      <c r="H107" s="58"/>
      <c r="I107" s="59"/>
      <c r="J107" s="59"/>
      <c r="K107" s="60"/>
      <c r="L107" s="59"/>
      <c r="M107" s="59"/>
      <c r="N107" s="59"/>
      <c r="O107" s="60"/>
      <c r="P107" s="60"/>
    </row>
    <row r="108" spans="1:16" ht="33.75" customHeight="1">
      <c r="A108" s="112" t="s">
        <v>90</v>
      </c>
      <c r="B108" s="113"/>
      <c r="C108" s="86"/>
      <c r="D108" s="86"/>
      <c r="E108" s="86"/>
      <c r="F108" s="87"/>
    </row>
    <row r="109" spans="1:16" ht="27.75" customHeight="1">
      <c r="A109" s="12">
        <v>1</v>
      </c>
      <c r="B109" s="88" t="s">
        <v>121</v>
      </c>
      <c r="C109" s="12">
        <v>1</v>
      </c>
      <c r="D109" s="12" t="s">
        <v>116</v>
      </c>
      <c r="E109" s="13"/>
      <c r="F109" s="13">
        <f>C109*E109</f>
        <v>0</v>
      </c>
    </row>
    <row r="110" spans="1:16">
      <c r="A110" s="102" t="s">
        <v>95</v>
      </c>
      <c r="B110" s="103"/>
      <c r="C110" s="103"/>
      <c r="D110" s="103"/>
      <c r="E110" s="104"/>
      <c r="F110" s="15">
        <f>SUM(F109)</f>
        <v>0</v>
      </c>
    </row>
    <row r="111" spans="1:16" ht="21.75" customHeight="1">
      <c r="A111" s="97" t="s">
        <v>91</v>
      </c>
      <c r="B111" s="98"/>
      <c r="C111" s="98"/>
      <c r="D111" s="98"/>
      <c r="E111" s="99"/>
      <c r="F111" s="89">
        <f>SUM(F110+F107+F97+F89+F86+F80+F71+F67+F60+F56+F52+F47+F38+F34+F23)</f>
        <v>0</v>
      </c>
    </row>
    <row r="112" spans="1:16" ht="21" customHeight="1">
      <c r="A112" s="97" t="s">
        <v>92</v>
      </c>
      <c r="B112" s="98"/>
      <c r="C112" s="98"/>
      <c r="D112" s="98"/>
      <c r="E112" s="99"/>
      <c r="F112" s="89">
        <f>F111*23%</f>
        <v>0</v>
      </c>
    </row>
    <row r="113" spans="1:6" ht="21" customHeight="1">
      <c r="A113" s="97" t="s">
        <v>93</v>
      </c>
      <c r="B113" s="98"/>
      <c r="C113" s="98"/>
      <c r="D113" s="98"/>
      <c r="E113" s="99"/>
      <c r="F113" s="89">
        <f>SUM(F112+F111)</f>
        <v>0</v>
      </c>
    </row>
    <row r="114" spans="1:6">
      <c r="A114" s="92" t="s">
        <v>112</v>
      </c>
      <c r="B114" s="92"/>
      <c r="C114" s="92"/>
      <c r="D114" s="92"/>
      <c r="E114" s="92"/>
      <c r="F114" s="92"/>
    </row>
    <row r="115" spans="1:6">
      <c r="A115" s="93"/>
      <c r="B115" s="93"/>
      <c r="C115" s="93"/>
      <c r="D115" s="93"/>
      <c r="E115" s="93"/>
      <c r="F115" s="93"/>
    </row>
    <row r="118" spans="1:6">
      <c r="B118" s="63" t="s">
        <v>114</v>
      </c>
      <c r="D118" s="95" t="s">
        <v>113</v>
      </c>
      <c r="E118" s="95"/>
      <c r="F118" s="95"/>
    </row>
    <row r="119" spans="1:6">
      <c r="B119" s="91" t="s">
        <v>115</v>
      </c>
      <c r="D119" s="94" t="s">
        <v>130</v>
      </c>
      <c r="E119" s="94"/>
      <c r="F119" s="94"/>
    </row>
    <row r="120" spans="1:6">
      <c r="D120" s="63"/>
      <c r="E120" s="63"/>
      <c r="F120" s="63"/>
    </row>
    <row r="121" spans="1:6">
      <c r="D121" s="63"/>
      <c r="E121" s="63"/>
      <c r="F121" s="63"/>
    </row>
    <row r="122" spans="1:6">
      <c r="D122" s="63"/>
      <c r="E122" s="63"/>
      <c r="F122" s="63"/>
    </row>
    <row r="123" spans="1:6">
      <c r="D123" s="63"/>
      <c r="E123" s="63"/>
      <c r="F123" s="63"/>
    </row>
    <row r="124" spans="1:6">
      <c r="B124" s="1"/>
      <c r="C124" s="1"/>
      <c r="F124" s="1"/>
    </row>
    <row r="125" spans="1:6">
      <c r="B125" s="1"/>
      <c r="C125" s="1"/>
      <c r="F125" s="1"/>
    </row>
    <row r="126" spans="1:6">
      <c r="B126" s="1"/>
      <c r="C126" s="1"/>
      <c r="F126" s="1"/>
    </row>
    <row r="127" spans="1:6">
      <c r="B127" s="1"/>
      <c r="C127" s="1"/>
      <c r="F127" s="1"/>
    </row>
    <row r="128" spans="1:6">
      <c r="B128" s="1"/>
      <c r="C128" s="1"/>
      <c r="F128" s="1"/>
    </row>
    <row r="129" spans="2:6">
      <c r="B129" s="1"/>
      <c r="C129" s="1"/>
      <c r="F129" s="1"/>
    </row>
    <row r="130" spans="2:6">
      <c r="B130" s="1"/>
      <c r="C130" s="1"/>
      <c r="F130" s="1"/>
    </row>
    <row r="131" spans="2:6">
      <c r="B131" s="1"/>
      <c r="C131" s="1"/>
      <c r="F131" s="1"/>
    </row>
    <row r="132" spans="2:6">
      <c r="B132" s="1"/>
      <c r="C132" s="1"/>
      <c r="F132" s="1"/>
    </row>
    <row r="133" spans="2:6">
      <c r="B133" s="1"/>
      <c r="C133" s="1"/>
      <c r="F133" s="1"/>
    </row>
    <row r="134" spans="2:6">
      <c r="B134" s="1"/>
      <c r="C134" s="1"/>
      <c r="F134" s="1"/>
    </row>
    <row r="135" spans="2:6">
      <c r="B135" s="1"/>
      <c r="C135" s="1"/>
      <c r="F135" s="1"/>
    </row>
    <row r="136" spans="2:6">
      <c r="B136" s="1"/>
      <c r="C136" s="1"/>
      <c r="F136" s="1"/>
    </row>
    <row r="137" spans="2:6">
      <c r="B137" s="1"/>
      <c r="C137" s="1"/>
      <c r="F137" s="1"/>
    </row>
    <row r="138" spans="2:6">
      <c r="B138" s="1"/>
      <c r="C138" s="1"/>
      <c r="F138" s="1"/>
    </row>
    <row r="139" spans="2:6">
      <c r="B139" s="1"/>
      <c r="C139" s="1"/>
      <c r="F139" s="1"/>
    </row>
    <row r="140" spans="2:6">
      <c r="B140" s="1"/>
      <c r="C140" s="1"/>
      <c r="F140" s="1"/>
    </row>
    <row r="141" spans="2:6">
      <c r="B141" s="1"/>
      <c r="C141" s="1"/>
      <c r="F141" s="1"/>
    </row>
    <row r="142" spans="2:6">
      <c r="B142" s="1"/>
      <c r="C142" s="1"/>
      <c r="F142" s="1"/>
    </row>
    <row r="143" spans="2:6">
      <c r="B143" s="1"/>
      <c r="C143" s="1"/>
      <c r="F143" s="1"/>
    </row>
    <row r="144" spans="2:6">
      <c r="B144" s="1"/>
      <c r="C144" s="1"/>
      <c r="F144" s="1"/>
    </row>
    <row r="145" spans="2:6">
      <c r="B145" s="1"/>
      <c r="C145" s="1"/>
      <c r="F145" s="1"/>
    </row>
    <row r="146" spans="2:6">
      <c r="B146" s="1"/>
      <c r="C146" s="1"/>
      <c r="F146" s="1"/>
    </row>
    <row r="147" spans="2:6">
      <c r="B147" s="1"/>
      <c r="C147" s="1"/>
      <c r="F147" s="46"/>
    </row>
    <row r="148" spans="2:6">
      <c r="B148" s="1"/>
      <c r="C148" s="1"/>
      <c r="F148" s="46"/>
    </row>
    <row r="149" spans="2:6">
      <c r="B149" s="1"/>
      <c r="C149" s="1"/>
      <c r="F149" s="46"/>
    </row>
    <row r="150" spans="2:6">
      <c r="B150" s="1"/>
      <c r="C150" s="1"/>
      <c r="F150" s="46"/>
    </row>
    <row r="151" spans="2:6">
      <c r="B151" s="1"/>
      <c r="C151" s="1"/>
      <c r="F151" s="46"/>
    </row>
    <row r="152" spans="2:6">
      <c r="B152" s="1"/>
      <c r="C152" s="1"/>
      <c r="F152" s="46"/>
    </row>
    <row r="153" spans="2:6">
      <c r="B153" s="1"/>
      <c r="C153" s="1"/>
      <c r="F153" s="46"/>
    </row>
    <row r="154" spans="2:6">
      <c r="B154" s="1"/>
      <c r="C154" s="1"/>
      <c r="F154" s="46"/>
    </row>
    <row r="155" spans="2:6">
      <c r="B155" s="1"/>
      <c r="C155" s="1"/>
      <c r="F155" s="46"/>
    </row>
    <row r="156" spans="2:6">
      <c r="B156" s="1"/>
      <c r="C156" s="1"/>
      <c r="F156" s="46"/>
    </row>
    <row r="157" spans="2:6">
      <c r="B157" s="1"/>
      <c r="C157" s="1"/>
      <c r="F157" s="46"/>
    </row>
    <row r="158" spans="2:6">
      <c r="B158" s="1"/>
      <c r="C158" s="1"/>
      <c r="F158" s="46"/>
    </row>
    <row r="159" spans="2:6">
      <c r="B159" s="1"/>
      <c r="C159" s="1"/>
      <c r="F159" s="46"/>
    </row>
    <row r="160" spans="2:6">
      <c r="B160" s="1"/>
      <c r="C160" s="1"/>
      <c r="F160" s="46"/>
    </row>
    <row r="161" spans="2:6">
      <c r="B161" s="1"/>
      <c r="C161" s="1"/>
      <c r="F161" s="46"/>
    </row>
    <row r="162" spans="2:6">
      <c r="B162" s="1"/>
      <c r="C162" s="1"/>
      <c r="F162" s="46"/>
    </row>
    <row r="163" spans="2:6">
      <c r="B163" s="1"/>
      <c r="C163" s="1"/>
      <c r="F163" s="46"/>
    </row>
    <row r="164" spans="2:6">
      <c r="B164" s="1"/>
      <c r="C164" s="1"/>
      <c r="F164" s="46"/>
    </row>
    <row r="165" spans="2:6">
      <c r="B165" s="1"/>
      <c r="C165" s="1"/>
      <c r="F165" s="46"/>
    </row>
    <row r="166" spans="2:6">
      <c r="B166" s="1"/>
      <c r="C166" s="1"/>
      <c r="F166" s="46"/>
    </row>
    <row r="167" spans="2:6">
      <c r="B167" s="1"/>
      <c r="C167" s="1"/>
      <c r="F167" s="46"/>
    </row>
    <row r="168" spans="2:6">
      <c r="B168" s="1"/>
      <c r="C168" s="1"/>
      <c r="F168" s="46"/>
    </row>
    <row r="169" spans="2:6">
      <c r="B169" s="1"/>
      <c r="C169" s="1"/>
      <c r="F169" s="46"/>
    </row>
    <row r="170" spans="2:6">
      <c r="B170" s="1"/>
      <c r="C170" s="1"/>
      <c r="F170" s="46"/>
    </row>
    <row r="171" spans="2:6">
      <c r="B171" s="1"/>
      <c r="C171" s="1"/>
      <c r="F171" s="46"/>
    </row>
    <row r="172" spans="2:6">
      <c r="B172" s="1"/>
      <c r="C172" s="1"/>
      <c r="F172" s="46"/>
    </row>
    <row r="173" spans="2:6">
      <c r="B173" s="1"/>
      <c r="C173" s="1"/>
      <c r="F173" s="46"/>
    </row>
    <row r="174" spans="2:6">
      <c r="B174" s="1"/>
      <c r="C174" s="1"/>
      <c r="F174" s="46"/>
    </row>
    <row r="175" spans="2:6">
      <c r="B175" s="1"/>
      <c r="C175" s="1"/>
      <c r="F175" s="46"/>
    </row>
    <row r="176" spans="2:6">
      <c r="B176" s="1"/>
      <c r="C176" s="1"/>
      <c r="F176" s="46"/>
    </row>
    <row r="177" spans="2:6">
      <c r="B177" s="1"/>
      <c r="C177" s="1"/>
      <c r="F177" s="46"/>
    </row>
    <row r="178" spans="2:6">
      <c r="B178" s="1"/>
      <c r="C178" s="1"/>
      <c r="F178" s="46"/>
    </row>
    <row r="179" spans="2:6">
      <c r="B179" s="1"/>
      <c r="C179" s="1"/>
      <c r="F179" s="46"/>
    </row>
    <row r="180" spans="2:6">
      <c r="B180" s="1"/>
      <c r="C180" s="1"/>
      <c r="F180" s="46"/>
    </row>
    <row r="181" spans="2:6">
      <c r="B181" s="1"/>
      <c r="C181" s="1"/>
      <c r="F181" s="46"/>
    </row>
    <row r="182" spans="2:6">
      <c r="B182" s="1"/>
      <c r="C182" s="1"/>
      <c r="F182" s="46"/>
    </row>
    <row r="183" spans="2:6">
      <c r="B183" s="1"/>
      <c r="C183" s="1"/>
      <c r="F183" s="46"/>
    </row>
    <row r="184" spans="2:6">
      <c r="B184" s="1"/>
      <c r="C184" s="1"/>
      <c r="F184" s="46"/>
    </row>
    <row r="185" spans="2:6">
      <c r="B185" s="1"/>
      <c r="C185" s="1"/>
      <c r="F185" s="46"/>
    </row>
    <row r="186" spans="2:6">
      <c r="B186" s="1"/>
      <c r="C186" s="1"/>
      <c r="F186" s="46"/>
    </row>
    <row r="187" spans="2:6">
      <c r="B187" s="1"/>
      <c r="C187" s="1"/>
      <c r="F187" s="46"/>
    </row>
    <row r="188" spans="2:6">
      <c r="B188" s="1"/>
      <c r="C188" s="1"/>
      <c r="F188" s="46"/>
    </row>
    <row r="189" spans="2:6">
      <c r="B189" s="1"/>
      <c r="C189" s="1"/>
      <c r="F189" s="46"/>
    </row>
    <row r="190" spans="2:6">
      <c r="B190" s="1"/>
      <c r="C190" s="1"/>
      <c r="F190" s="46"/>
    </row>
    <row r="191" spans="2:6">
      <c r="B191" s="1"/>
      <c r="C191" s="1"/>
      <c r="F191" s="46"/>
    </row>
    <row r="192" spans="2:6">
      <c r="B192" s="1"/>
      <c r="C192" s="1"/>
      <c r="F192" s="46"/>
    </row>
    <row r="193" spans="2:6">
      <c r="B193" s="1"/>
      <c r="C193" s="1"/>
      <c r="F193" s="46"/>
    </row>
    <row r="194" spans="2:6">
      <c r="B194" s="1"/>
      <c r="C194" s="1"/>
      <c r="F194" s="46"/>
    </row>
    <row r="195" spans="2:6">
      <c r="B195" s="1"/>
      <c r="C195" s="1"/>
      <c r="F195" s="46"/>
    </row>
    <row r="196" spans="2:6">
      <c r="B196" s="1"/>
      <c r="C196" s="1"/>
      <c r="F196" s="46"/>
    </row>
    <row r="197" spans="2:6">
      <c r="B197" s="1"/>
      <c r="C197" s="1"/>
      <c r="F197" s="46"/>
    </row>
    <row r="198" spans="2:6">
      <c r="B198" s="1"/>
      <c r="C198" s="1"/>
      <c r="F198" s="46"/>
    </row>
    <row r="199" spans="2:6">
      <c r="B199" s="1"/>
      <c r="C199" s="1"/>
      <c r="F199" s="46"/>
    </row>
    <row r="200" spans="2:6">
      <c r="B200" s="1"/>
      <c r="C200" s="1"/>
      <c r="F200" s="46"/>
    </row>
    <row r="201" spans="2:6">
      <c r="B201" s="1"/>
      <c r="C201" s="1"/>
      <c r="F201" s="46"/>
    </row>
    <row r="202" spans="2:6">
      <c r="B202" s="1"/>
      <c r="C202" s="1"/>
      <c r="F202" s="46"/>
    </row>
    <row r="203" spans="2:6">
      <c r="B203" s="1"/>
      <c r="C203" s="1"/>
      <c r="F203" s="46"/>
    </row>
    <row r="204" spans="2:6">
      <c r="B204" s="1"/>
      <c r="C204" s="1"/>
      <c r="F204" s="46"/>
    </row>
    <row r="205" spans="2:6">
      <c r="B205" s="1"/>
      <c r="C205" s="1"/>
      <c r="F205" s="46"/>
    </row>
    <row r="206" spans="2:6">
      <c r="B206" s="1"/>
      <c r="C206" s="1"/>
      <c r="F206" s="46"/>
    </row>
    <row r="207" spans="2:6">
      <c r="B207" s="1"/>
      <c r="C207" s="1"/>
      <c r="F207" s="46"/>
    </row>
    <row r="208" spans="2:6">
      <c r="B208" s="1"/>
      <c r="C208" s="1"/>
      <c r="F208" s="46"/>
    </row>
    <row r="209" spans="2:6">
      <c r="B209" s="1"/>
      <c r="C209" s="1"/>
      <c r="F209" s="46"/>
    </row>
    <row r="210" spans="2:6">
      <c r="B210" s="1"/>
      <c r="C210" s="1"/>
      <c r="F210" s="46"/>
    </row>
    <row r="211" spans="2:6">
      <c r="B211" s="1"/>
      <c r="C211" s="1"/>
      <c r="F211" s="46"/>
    </row>
    <row r="212" spans="2:6">
      <c r="B212" s="1"/>
      <c r="C212" s="1"/>
      <c r="F212" s="46"/>
    </row>
    <row r="213" spans="2:6">
      <c r="B213" s="1"/>
      <c r="C213" s="1"/>
      <c r="F213" s="46"/>
    </row>
    <row r="214" spans="2:6">
      <c r="B214" s="1"/>
      <c r="C214" s="1"/>
      <c r="F214" s="46"/>
    </row>
    <row r="215" spans="2:6">
      <c r="B215" s="1"/>
      <c r="C215" s="1"/>
      <c r="F215" s="46"/>
    </row>
    <row r="216" spans="2:6">
      <c r="B216" s="1"/>
      <c r="C216" s="1"/>
      <c r="F216" s="46"/>
    </row>
    <row r="217" spans="2:6">
      <c r="B217" s="1"/>
      <c r="C217" s="1"/>
      <c r="F217" s="46"/>
    </row>
    <row r="218" spans="2:6">
      <c r="B218" s="1"/>
      <c r="C218" s="1"/>
      <c r="F218" s="46"/>
    </row>
    <row r="219" spans="2:6">
      <c r="B219" s="1"/>
      <c r="C219" s="1"/>
      <c r="F219" s="46"/>
    </row>
    <row r="220" spans="2:6">
      <c r="B220" s="1"/>
      <c r="C220" s="1"/>
      <c r="F220" s="46"/>
    </row>
    <row r="221" spans="2:6">
      <c r="B221" s="1"/>
      <c r="C221" s="1"/>
      <c r="F221" s="46"/>
    </row>
    <row r="222" spans="2:6">
      <c r="B222" s="1"/>
      <c r="C222" s="1"/>
      <c r="F222" s="46"/>
    </row>
    <row r="223" spans="2:6">
      <c r="B223" s="1"/>
      <c r="C223" s="1"/>
      <c r="F223" s="46"/>
    </row>
    <row r="224" spans="2:6">
      <c r="B224" s="1"/>
      <c r="C224" s="1"/>
      <c r="F224" s="46"/>
    </row>
    <row r="225" spans="2:6">
      <c r="B225" s="1"/>
      <c r="C225" s="1"/>
      <c r="F225" s="46"/>
    </row>
    <row r="226" spans="2:6">
      <c r="B226" s="1"/>
      <c r="C226" s="1"/>
      <c r="F226" s="46"/>
    </row>
    <row r="227" spans="2:6">
      <c r="B227" s="1"/>
      <c r="C227" s="1"/>
      <c r="F227" s="46"/>
    </row>
    <row r="228" spans="2:6">
      <c r="B228" s="1"/>
      <c r="C228" s="1"/>
      <c r="F228" s="46"/>
    </row>
    <row r="229" spans="2:6">
      <c r="B229" s="1"/>
      <c r="C229" s="1"/>
      <c r="F229" s="46"/>
    </row>
    <row r="230" spans="2:6">
      <c r="B230" s="1"/>
      <c r="C230" s="1"/>
      <c r="F230" s="46"/>
    </row>
    <row r="231" spans="2:6">
      <c r="B231" s="1"/>
      <c r="C231" s="1"/>
      <c r="F231" s="46"/>
    </row>
    <row r="232" spans="2:6">
      <c r="B232" s="1"/>
      <c r="C232" s="1"/>
      <c r="F232" s="46"/>
    </row>
    <row r="233" spans="2:6">
      <c r="B233" s="1"/>
      <c r="C233" s="1"/>
      <c r="F233" s="46"/>
    </row>
    <row r="234" spans="2:6">
      <c r="B234" s="1"/>
      <c r="C234" s="1"/>
      <c r="F234" s="46"/>
    </row>
    <row r="235" spans="2:6">
      <c r="B235" s="1"/>
      <c r="C235" s="1"/>
      <c r="F235" s="46"/>
    </row>
    <row r="236" spans="2:6">
      <c r="B236" s="1"/>
      <c r="C236" s="1"/>
      <c r="F236" s="46"/>
    </row>
    <row r="237" spans="2:6">
      <c r="B237" s="1"/>
      <c r="C237" s="1"/>
      <c r="F237" s="46"/>
    </row>
    <row r="238" spans="2:6">
      <c r="B238" s="1"/>
      <c r="C238" s="1"/>
      <c r="F238" s="46"/>
    </row>
    <row r="239" spans="2:6">
      <c r="B239" s="1"/>
      <c r="C239" s="1"/>
      <c r="F239" s="46"/>
    </row>
    <row r="240" spans="2:6">
      <c r="B240" s="1"/>
      <c r="C240" s="1"/>
      <c r="F240" s="46"/>
    </row>
    <row r="241" spans="2:6">
      <c r="B241" s="1"/>
      <c r="C241" s="1"/>
      <c r="F241" s="46"/>
    </row>
    <row r="242" spans="2:6">
      <c r="B242" s="1"/>
      <c r="C242" s="1"/>
      <c r="F242" s="46"/>
    </row>
    <row r="243" spans="2:6">
      <c r="B243" s="1"/>
      <c r="C243" s="1"/>
      <c r="F243" s="46"/>
    </row>
    <row r="244" spans="2:6">
      <c r="B244" s="1"/>
      <c r="C244" s="1"/>
      <c r="F244" s="46"/>
    </row>
    <row r="245" spans="2:6">
      <c r="B245" s="1"/>
      <c r="C245" s="1"/>
      <c r="F245" s="46"/>
    </row>
    <row r="246" spans="2:6">
      <c r="B246" s="1"/>
      <c r="C246" s="1"/>
      <c r="F246" s="46"/>
    </row>
    <row r="247" spans="2:6">
      <c r="B247" s="1"/>
      <c r="C247" s="1"/>
      <c r="F247" s="46"/>
    </row>
    <row r="248" spans="2:6">
      <c r="B248" s="1"/>
      <c r="C248" s="1"/>
      <c r="F248" s="46"/>
    </row>
    <row r="249" spans="2:6">
      <c r="B249" s="1"/>
      <c r="C249" s="1"/>
      <c r="F249" s="46"/>
    </row>
    <row r="250" spans="2:6">
      <c r="B250" s="1"/>
      <c r="C250" s="1"/>
      <c r="F250" s="46"/>
    </row>
    <row r="251" spans="2:6">
      <c r="B251" s="1"/>
      <c r="C251" s="1"/>
      <c r="F251" s="46"/>
    </row>
    <row r="252" spans="2:6">
      <c r="B252" s="1"/>
      <c r="C252" s="1"/>
      <c r="F252" s="46"/>
    </row>
    <row r="253" spans="2:6">
      <c r="B253" s="1"/>
      <c r="C253" s="1"/>
      <c r="F253" s="46"/>
    </row>
    <row r="254" spans="2:6">
      <c r="B254" s="1"/>
      <c r="C254" s="1"/>
      <c r="F254" s="46"/>
    </row>
    <row r="255" spans="2:6">
      <c r="B255" s="1"/>
      <c r="C255" s="1"/>
      <c r="F255" s="46"/>
    </row>
    <row r="256" spans="2:6">
      <c r="B256" s="1"/>
      <c r="C256" s="1"/>
      <c r="F256" s="46"/>
    </row>
    <row r="257" spans="2:6">
      <c r="B257" s="1"/>
      <c r="C257" s="1"/>
      <c r="F257" s="46"/>
    </row>
    <row r="258" spans="2:6">
      <c r="B258" s="1"/>
      <c r="C258" s="1"/>
      <c r="F258" s="46"/>
    </row>
    <row r="259" spans="2:6">
      <c r="B259" s="1"/>
      <c r="C259" s="1"/>
      <c r="F259" s="46"/>
    </row>
    <row r="260" spans="2:6">
      <c r="B260" s="1"/>
      <c r="C260" s="1"/>
      <c r="F260" s="46"/>
    </row>
    <row r="261" spans="2:6">
      <c r="B261" s="1"/>
      <c r="C261" s="1"/>
      <c r="F261" s="46"/>
    </row>
    <row r="262" spans="2:6">
      <c r="B262" s="1"/>
      <c r="C262" s="1"/>
      <c r="F262" s="46"/>
    </row>
    <row r="263" spans="2:6">
      <c r="B263" s="1"/>
      <c r="C263" s="1"/>
      <c r="F263" s="46"/>
    </row>
    <row r="264" spans="2:6">
      <c r="B264" s="1"/>
      <c r="C264" s="1"/>
      <c r="F264" s="46"/>
    </row>
    <row r="265" spans="2:6">
      <c r="B265" s="1"/>
      <c r="C265" s="1"/>
      <c r="F265" s="46"/>
    </row>
    <row r="266" spans="2:6">
      <c r="B266" s="1"/>
      <c r="C266" s="1"/>
      <c r="F266" s="46"/>
    </row>
    <row r="267" spans="2:6">
      <c r="B267" s="1"/>
      <c r="C267" s="1"/>
      <c r="F267" s="46"/>
    </row>
    <row r="268" spans="2:6">
      <c r="B268" s="1"/>
      <c r="C268" s="1"/>
      <c r="F268" s="46"/>
    </row>
    <row r="269" spans="2:6">
      <c r="B269" s="1"/>
      <c r="C269" s="1"/>
      <c r="F269" s="46"/>
    </row>
    <row r="270" spans="2:6">
      <c r="B270" s="1"/>
      <c r="C270" s="1"/>
      <c r="F270" s="46"/>
    </row>
    <row r="271" spans="2:6">
      <c r="B271" s="1"/>
      <c r="C271" s="1"/>
      <c r="F271" s="46"/>
    </row>
    <row r="272" spans="2:6">
      <c r="B272" s="1"/>
      <c r="C272" s="1"/>
      <c r="F272" s="46"/>
    </row>
    <row r="273" spans="2:6">
      <c r="B273" s="1"/>
      <c r="C273" s="1"/>
      <c r="F273" s="46"/>
    </row>
    <row r="274" spans="2:6">
      <c r="B274" s="1"/>
      <c r="C274" s="1"/>
      <c r="F274" s="46"/>
    </row>
    <row r="275" spans="2:6">
      <c r="B275" s="1"/>
      <c r="C275" s="1"/>
      <c r="F275" s="46"/>
    </row>
    <row r="276" spans="2:6">
      <c r="B276" s="1"/>
      <c r="C276" s="1"/>
      <c r="F276" s="46"/>
    </row>
    <row r="277" spans="2:6">
      <c r="B277" s="1"/>
      <c r="C277" s="1"/>
      <c r="F277" s="46"/>
    </row>
    <row r="278" spans="2:6">
      <c r="B278" s="1"/>
      <c r="C278" s="1"/>
      <c r="F278" s="46"/>
    </row>
    <row r="279" spans="2:6">
      <c r="B279" s="1"/>
      <c r="C279" s="1"/>
      <c r="F279" s="46"/>
    </row>
    <row r="280" spans="2:6">
      <c r="B280" s="1"/>
      <c r="C280" s="1"/>
      <c r="F280" s="46"/>
    </row>
    <row r="281" spans="2:6">
      <c r="B281" s="1"/>
      <c r="C281" s="1"/>
      <c r="F281" s="46"/>
    </row>
    <row r="282" spans="2:6">
      <c r="B282" s="1"/>
      <c r="C282" s="1"/>
      <c r="F282" s="46"/>
    </row>
    <row r="283" spans="2:6">
      <c r="B283" s="1"/>
      <c r="C283" s="1"/>
      <c r="F283" s="46"/>
    </row>
    <row r="284" spans="2:6">
      <c r="B284" s="1"/>
      <c r="C284" s="1"/>
      <c r="F284" s="46"/>
    </row>
    <row r="285" spans="2:6">
      <c r="B285" s="1"/>
      <c r="C285" s="1"/>
      <c r="F285" s="46"/>
    </row>
    <row r="286" spans="2:6">
      <c r="B286" s="1"/>
      <c r="C286" s="1"/>
      <c r="F286" s="46"/>
    </row>
    <row r="287" spans="2:6">
      <c r="B287" s="1"/>
      <c r="C287" s="1"/>
      <c r="F287" s="46"/>
    </row>
    <row r="288" spans="2:6">
      <c r="B288" s="1"/>
      <c r="C288" s="1"/>
      <c r="F288" s="46"/>
    </row>
    <row r="289" spans="2:6">
      <c r="B289" s="1"/>
      <c r="C289" s="1"/>
      <c r="F289" s="46"/>
    </row>
    <row r="290" spans="2:6">
      <c r="B290" s="1"/>
      <c r="C290" s="1"/>
      <c r="F290" s="46"/>
    </row>
    <row r="291" spans="2:6">
      <c r="B291" s="1"/>
      <c r="C291" s="1"/>
      <c r="F291" s="46"/>
    </row>
    <row r="292" spans="2:6">
      <c r="B292" s="1"/>
      <c r="C292" s="1"/>
      <c r="F292" s="46"/>
    </row>
    <row r="293" spans="2:6">
      <c r="B293" s="1"/>
      <c r="C293" s="1"/>
      <c r="F293" s="46"/>
    </row>
    <row r="294" spans="2:6">
      <c r="B294" s="1"/>
      <c r="C294" s="1"/>
      <c r="F294" s="46"/>
    </row>
    <row r="295" spans="2:6">
      <c r="B295" s="1"/>
      <c r="C295" s="1"/>
      <c r="F295" s="46"/>
    </row>
    <row r="296" spans="2:6">
      <c r="B296" s="1"/>
      <c r="C296" s="1"/>
      <c r="F296" s="46"/>
    </row>
    <row r="297" spans="2:6">
      <c r="B297" s="1"/>
      <c r="C297" s="1"/>
      <c r="F297" s="46"/>
    </row>
    <row r="298" spans="2:6">
      <c r="B298" s="1"/>
      <c r="C298" s="1"/>
      <c r="F298" s="46"/>
    </row>
    <row r="299" spans="2:6">
      <c r="B299" s="1"/>
      <c r="C299" s="1"/>
      <c r="F299" s="46"/>
    </row>
    <row r="300" spans="2:6">
      <c r="B300" s="1"/>
      <c r="C300" s="1"/>
      <c r="F300" s="46"/>
    </row>
    <row r="301" spans="2:6">
      <c r="B301" s="1"/>
      <c r="C301" s="1"/>
      <c r="F301" s="46"/>
    </row>
    <row r="302" spans="2:6">
      <c r="B302" s="1"/>
      <c r="C302" s="1"/>
      <c r="F302" s="46"/>
    </row>
    <row r="303" spans="2:6">
      <c r="B303" s="1"/>
      <c r="C303" s="1"/>
      <c r="F303" s="46"/>
    </row>
    <row r="304" spans="2:6">
      <c r="B304" s="1"/>
      <c r="C304" s="1"/>
      <c r="F304" s="46"/>
    </row>
    <row r="305" spans="2:6">
      <c r="B305" s="1"/>
      <c r="C305" s="1"/>
      <c r="F305" s="46"/>
    </row>
    <row r="306" spans="2:6">
      <c r="B306" s="1"/>
      <c r="C306" s="1"/>
      <c r="F306" s="46"/>
    </row>
    <row r="307" spans="2:6">
      <c r="B307" s="1"/>
      <c r="C307" s="1"/>
      <c r="F307" s="46"/>
    </row>
    <row r="308" spans="2:6">
      <c r="B308" s="1"/>
      <c r="C308" s="1"/>
      <c r="F308" s="46"/>
    </row>
    <row r="309" spans="2:6">
      <c r="B309" s="1"/>
      <c r="C309" s="1"/>
      <c r="F309" s="46"/>
    </row>
    <row r="310" spans="2:6">
      <c r="B310" s="1"/>
      <c r="C310" s="1"/>
      <c r="F310" s="46"/>
    </row>
    <row r="311" spans="2:6">
      <c r="B311" s="1"/>
      <c r="C311" s="1"/>
      <c r="F311" s="46"/>
    </row>
    <row r="312" spans="2:6">
      <c r="B312" s="1"/>
      <c r="C312" s="1"/>
      <c r="F312" s="46"/>
    </row>
    <row r="313" spans="2:6">
      <c r="B313" s="1"/>
      <c r="C313" s="1"/>
      <c r="F313" s="46"/>
    </row>
    <row r="314" spans="2:6">
      <c r="B314" s="1"/>
      <c r="C314" s="1"/>
      <c r="F314" s="46"/>
    </row>
    <row r="315" spans="2:6">
      <c r="B315" s="1"/>
      <c r="C315" s="1"/>
      <c r="F315" s="46"/>
    </row>
    <row r="316" spans="2:6">
      <c r="B316" s="1"/>
      <c r="C316" s="1"/>
      <c r="F316" s="46"/>
    </row>
    <row r="317" spans="2:6">
      <c r="B317" s="1"/>
      <c r="C317" s="1"/>
      <c r="F317" s="46"/>
    </row>
    <row r="318" spans="2:6">
      <c r="B318" s="1"/>
      <c r="C318" s="1"/>
      <c r="F318" s="46"/>
    </row>
    <row r="319" spans="2:6">
      <c r="B319" s="1"/>
      <c r="C319" s="1"/>
      <c r="F319" s="46"/>
    </row>
    <row r="320" spans="2:6">
      <c r="B320" s="1"/>
      <c r="C320" s="1"/>
      <c r="F320" s="46"/>
    </row>
    <row r="321" spans="2:6">
      <c r="B321" s="1"/>
      <c r="C321" s="1"/>
      <c r="F321" s="46"/>
    </row>
    <row r="322" spans="2:6">
      <c r="B322" s="1"/>
      <c r="C322" s="1"/>
      <c r="F322" s="46"/>
    </row>
    <row r="323" spans="2:6">
      <c r="B323" s="1"/>
      <c r="C323" s="1"/>
      <c r="F323" s="46"/>
    </row>
    <row r="324" spans="2:6">
      <c r="B324" s="1"/>
      <c r="C324" s="1"/>
      <c r="F324" s="46"/>
    </row>
    <row r="325" spans="2:6">
      <c r="B325" s="1"/>
      <c r="C325" s="1"/>
      <c r="F325" s="46"/>
    </row>
    <row r="326" spans="2:6">
      <c r="B326" s="1"/>
      <c r="C326" s="1"/>
      <c r="F326" s="46"/>
    </row>
    <row r="327" spans="2:6">
      <c r="B327" s="1"/>
      <c r="C327" s="1"/>
      <c r="F327" s="46"/>
    </row>
    <row r="328" spans="2:6">
      <c r="B328" s="1"/>
      <c r="C328" s="1"/>
      <c r="F328" s="46"/>
    </row>
    <row r="329" spans="2:6">
      <c r="B329" s="1"/>
      <c r="C329" s="1"/>
      <c r="F329" s="46"/>
    </row>
    <row r="330" spans="2:6">
      <c r="B330" s="1"/>
      <c r="C330" s="1"/>
      <c r="F330" s="46"/>
    </row>
    <row r="331" spans="2:6">
      <c r="B331" s="1"/>
      <c r="C331" s="1"/>
      <c r="F331" s="46"/>
    </row>
    <row r="332" spans="2:6">
      <c r="B332" s="1"/>
      <c r="C332" s="1"/>
      <c r="F332" s="46"/>
    </row>
    <row r="333" spans="2:6">
      <c r="B333" s="1"/>
      <c r="C333" s="1"/>
      <c r="F333" s="46"/>
    </row>
    <row r="334" spans="2:6">
      <c r="B334" s="1"/>
      <c r="C334" s="1"/>
      <c r="F334" s="46"/>
    </row>
    <row r="335" spans="2:6">
      <c r="B335" s="1"/>
      <c r="C335" s="1"/>
      <c r="F335" s="46"/>
    </row>
    <row r="336" spans="2:6">
      <c r="B336" s="1"/>
      <c r="C336" s="1"/>
      <c r="F336" s="46"/>
    </row>
    <row r="337" spans="2:6">
      <c r="B337" s="1"/>
      <c r="C337" s="1"/>
      <c r="F337" s="46"/>
    </row>
    <row r="338" spans="2:6">
      <c r="B338" s="1"/>
      <c r="C338" s="1"/>
      <c r="F338" s="46"/>
    </row>
    <row r="339" spans="2:6">
      <c r="B339" s="1"/>
      <c r="C339" s="1"/>
      <c r="F339" s="46"/>
    </row>
    <row r="340" spans="2:6">
      <c r="B340" s="1"/>
      <c r="C340" s="1"/>
      <c r="F340" s="46"/>
    </row>
    <row r="341" spans="2:6">
      <c r="B341" s="1"/>
      <c r="C341" s="1"/>
      <c r="F341" s="46"/>
    </row>
    <row r="342" spans="2:6">
      <c r="B342" s="1"/>
      <c r="C342" s="1"/>
      <c r="F342" s="46"/>
    </row>
    <row r="343" spans="2:6">
      <c r="B343" s="1"/>
      <c r="C343" s="1"/>
      <c r="F343" s="46"/>
    </row>
    <row r="344" spans="2:6">
      <c r="B344" s="1"/>
      <c r="C344" s="1"/>
      <c r="F344" s="46"/>
    </row>
    <row r="345" spans="2:6">
      <c r="B345" s="1"/>
      <c r="C345" s="1"/>
      <c r="F345" s="46"/>
    </row>
    <row r="346" spans="2:6">
      <c r="B346" s="1"/>
      <c r="C346" s="1"/>
      <c r="F346" s="46"/>
    </row>
    <row r="347" spans="2:6">
      <c r="B347" s="1"/>
      <c r="C347" s="1"/>
      <c r="F347" s="46"/>
    </row>
    <row r="348" spans="2:6">
      <c r="B348" s="1"/>
      <c r="C348" s="1"/>
      <c r="F348" s="46"/>
    </row>
    <row r="349" spans="2:6">
      <c r="B349" s="1"/>
      <c r="C349" s="1"/>
      <c r="F349" s="46"/>
    </row>
    <row r="350" spans="2:6">
      <c r="B350" s="1"/>
      <c r="C350" s="1"/>
      <c r="F350" s="46"/>
    </row>
    <row r="351" spans="2:6">
      <c r="B351" s="1"/>
      <c r="C351" s="1"/>
      <c r="F351" s="46"/>
    </row>
    <row r="352" spans="2:6">
      <c r="B352" s="1"/>
      <c r="C352" s="1"/>
      <c r="F352" s="46"/>
    </row>
    <row r="353" spans="2:6">
      <c r="B353" s="1"/>
      <c r="C353" s="1"/>
      <c r="F353" s="46"/>
    </row>
    <row r="354" spans="2:6">
      <c r="B354" s="1"/>
      <c r="C354" s="1"/>
      <c r="F354" s="46"/>
    </row>
    <row r="355" spans="2:6">
      <c r="B355" s="1"/>
      <c r="C355" s="1"/>
      <c r="F355" s="46"/>
    </row>
    <row r="356" spans="2:6">
      <c r="B356" s="1"/>
      <c r="C356" s="1"/>
      <c r="F356" s="46"/>
    </row>
    <row r="357" spans="2:6">
      <c r="B357" s="1"/>
      <c r="C357" s="1"/>
      <c r="F357" s="46"/>
    </row>
    <row r="358" spans="2:6">
      <c r="B358" s="1"/>
      <c r="C358" s="1"/>
      <c r="F358" s="46"/>
    </row>
    <row r="359" spans="2:6">
      <c r="B359" s="1"/>
      <c r="C359" s="1"/>
      <c r="F359" s="46"/>
    </row>
    <row r="360" spans="2:6">
      <c r="B360" s="1"/>
      <c r="C360" s="1"/>
      <c r="F360" s="46"/>
    </row>
    <row r="361" spans="2:6">
      <c r="B361" s="1"/>
      <c r="C361" s="1"/>
      <c r="F361" s="46"/>
    </row>
    <row r="362" spans="2:6">
      <c r="B362" s="1"/>
      <c r="C362" s="1"/>
      <c r="F362" s="46"/>
    </row>
    <row r="363" spans="2:6">
      <c r="B363" s="1"/>
      <c r="C363" s="1"/>
      <c r="F363" s="46"/>
    </row>
    <row r="364" spans="2:6">
      <c r="B364" s="1"/>
      <c r="C364" s="1"/>
      <c r="F364" s="46"/>
    </row>
    <row r="365" spans="2:6">
      <c r="B365" s="1"/>
      <c r="C365" s="1"/>
      <c r="F365" s="46"/>
    </row>
    <row r="366" spans="2:6">
      <c r="B366" s="1"/>
      <c r="C366" s="1"/>
      <c r="F366" s="46"/>
    </row>
    <row r="367" spans="2:6">
      <c r="B367" s="1"/>
      <c r="C367" s="1"/>
      <c r="F367" s="46"/>
    </row>
    <row r="368" spans="2:6">
      <c r="B368" s="1"/>
      <c r="C368" s="1"/>
      <c r="F368" s="46"/>
    </row>
    <row r="369" spans="2:6">
      <c r="B369" s="1"/>
      <c r="C369" s="1"/>
      <c r="F369" s="46"/>
    </row>
    <row r="370" spans="2:6">
      <c r="B370" s="1"/>
      <c r="C370" s="1"/>
      <c r="F370" s="46"/>
    </row>
    <row r="371" spans="2:6">
      <c r="B371" s="1"/>
      <c r="C371" s="1"/>
      <c r="F371" s="46"/>
    </row>
    <row r="372" spans="2:6">
      <c r="B372" s="1"/>
      <c r="C372" s="1"/>
      <c r="F372" s="46"/>
    </row>
    <row r="373" spans="2:6">
      <c r="B373" s="1"/>
      <c r="C373" s="1"/>
      <c r="F373" s="46"/>
    </row>
    <row r="374" spans="2:6">
      <c r="B374" s="1"/>
      <c r="C374" s="1"/>
      <c r="F374" s="46"/>
    </row>
    <row r="375" spans="2:6">
      <c r="B375" s="1"/>
      <c r="C375" s="1"/>
      <c r="F375" s="46"/>
    </row>
    <row r="376" spans="2:6">
      <c r="B376" s="1"/>
      <c r="C376" s="1"/>
      <c r="F376" s="46"/>
    </row>
    <row r="377" spans="2:6">
      <c r="B377" s="1"/>
      <c r="C377" s="1"/>
      <c r="F377" s="46"/>
    </row>
    <row r="378" spans="2:6">
      <c r="B378" s="1"/>
      <c r="C378" s="1"/>
      <c r="F378" s="46"/>
    </row>
    <row r="379" spans="2:6">
      <c r="B379" s="1"/>
      <c r="C379" s="1"/>
      <c r="F379" s="46"/>
    </row>
    <row r="380" spans="2:6">
      <c r="B380" s="1"/>
      <c r="C380" s="1"/>
      <c r="F380" s="46"/>
    </row>
    <row r="381" spans="2:6">
      <c r="B381" s="1"/>
      <c r="C381" s="1"/>
      <c r="F381" s="46"/>
    </row>
    <row r="382" spans="2:6">
      <c r="B382" s="1"/>
      <c r="C382" s="1"/>
      <c r="F382" s="46"/>
    </row>
    <row r="383" spans="2:6">
      <c r="B383" s="1"/>
      <c r="C383" s="1"/>
      <c r="F383" s="46"/>
    </row>
    <row r="384" spans="2:6">
      <c r="B384" s="1"/>
      <c r="C384" s="1"/>
      <c r="F384" s="46"/>
    </row>
    <row r="385" spans="2:6">
      <c r="B385" s="1"/>
      <c r="C385" s="1"/>
      <c r="F385" s="46"/>
    </row>
    <row r="386" spans="2:6">
      <c r="B386" s="1"/>
      <c r="C386" s="1"/>
      <c r="F386" s="46"/>
    </row>
    <row r="387" spans="2:6">
      <c r="B387" s="1"/>
      <c r="C387" s="1"/>
      <c r="F387" s="46"/>
    </row>
    <row r="388" spans="2:6">
      <c r="B388" s="1"/>
      <c r="C388" s="1"/>
      <c r="F388" s="46"/>
    </row>
    <row r="389" spans="2:6">
      <c r="B389" s="1"/>
      <c r="C389" s="1"/>
      <c r="F389" s="46"/>
    </row>
    <row r="390" spans="2:6">
      <c r="B390" s="1"/>
      <c r="C390" s="1"/>
      <c r="F390" s="46"/>
    </row>
    <row r="391" spans="2:6">
      <c r="B391" s="1"/>
      <c r="C391" s="1"/>
      <c r="F391" s="46"/>
    </row>
    <row r="392" spans="2:6">
      <c r="B392" s="1"/>
      <c r="C392" s="1"/>
      <c r="F392" s="46"/>
    </row>
    <row r="393" spans="2:6">
      <c r="B393" s="1"/>
      <c r="C393" s="1"/>
      <c r="F393" s="46"/>
    </row>
    <row r="394" spans="2:6">
      <c r="B394" s="1"/>
      <c r="C394" s="1"/>
      <c r="F394" s="46"/>
    </row>
    <row r="395" spans="2:6">
      <c r="B395" s="1"/>
      <c r="C395" s="1"/>
      <c r="F395" s="46"/>
    </row>
    <row r="396" spans="2:6">
      <c r="B396" s="1"/>
      <c r="C396" s="1"/>
      <c r="F396" s="46"/>
    </row>
    <row r="397" spans="2:6">
      <c r="B397" s="1"/>
      <c r="C397" s="1"/>
      <c r="F397" s="46"/>
    </row>
    <row r="398" spans="2:6">
      <c r="B398" s="1"/>
      <c r="C398" s="1"/>
      <c r="F398" s="46"/>
    </row>
    <row r="399" spans="2:6">
      <c r="B399" s="1"/>
      <c r="C399" s="1"/>
      <c r="F399" s="46"/>
    </row>
    <row r="400" spans="2:6">
      <c r="B400" s="1"/>
      <c r="C400" s="1"/>
      <c r="F400" s="46"/>
    </row>
    <row r="401" spans="2:6">
      <c r="B401" s="1"/>
      <c r="C401" s="1"/>
      <c r="F401" s="46"/>
    </row>
    <row r="402" spans="2:6">
      <c r="B402" s="1"/>
      <c r="C402" s="1"/>
      <c r="F402" s="46"/>
    </row>
    <row r="403" spans="2:6">
      <c r="B403" s="1"/>
      <c r="C403" s="1"/>
      <c r="F403" s="46"/>
    </row>
    <row r="404" spans="2:6">
      <c r="B404" s="1"/>
      <c r="C404" s="1"/>
      <c r="F404" s="46"/>
    </row>
    <row r="405" spans="2:6">
      <c r="B405" s="1"/>
      <c r="C405" s="1"/>
      <c r="F405" s="46"/>
    </row>
    <row r="406" spans="2:6">
      <c r="B406" s="1"/>
      <c r="C406" s="1"/>
      <c r="F406" s="46"/>
    </row>
    <row r="407" spans="2:6">
      <c r="B407" s="1"/>
      <c r="C407" s="1"/>
      <c r="F407" s="46"/>
    </row>
    <row r="408" spans="2:6">
      <c r="B408" s="1"/>
      <c r="C408" s="1"/>
      <c r="F408" s="46"/>
    </row>
    <row r="409" spans="2:6">
      <c r="B409" s="1"/>
      <c r="C409" s="1"/>
      <c r="F409" s="46"/>
    </row>
    <row r="410" spans="2:6">
      <c r="B410" s="1"/>
      <c r="C410" s="1"/>
      <c r="F410" s="46"/>
    </row>
    <row r="411" spans="2:6">
      <c r="B411" s="1"/>
      <c r="C411" s="1"/>
      <c r="F411" s="46"/>
    </row>
    <row r="412" spans="2:6">
      <c r="B412" s="1"/>
      <c r="C412" s="1"/>
      <c r="F412" s="46"/>
    </row>
    <row r="413" spans="2:6">
      <c r="B413" s="1"/>
      <c r="C413" s="1"/>
      <c r="F413" s="46"/>
    </row>
    <row r="414" spans="2:6">
      <c r="B414" s="1"/>
      <c r="C414" s="1"/>
      <c r="F414" s="46"/>
    </row>
    <row r="415" spans="2:6">
      <c r="B415" s="1"/>
      <c r="C415" s="1"/>
      <c r="F415" s="46"/>
    </row>
    <row r="416" spans="2:6">
      <c r="B416" s="1"/>
      <c r="C416" s="1"/>
      <c r="F416" s="46"/>
    </row>
    <row r="417" spans="2:6">
      <c r="B417" s="1"/>
      <c r="C417" s="1"/>
      <c r="F417" s="46"/>
    </row>
    <row r="418" spans="2:6">
      <c r="B418" s="1"/>
      <c r="C418" s="1"/>
      <c r="F418" s="46"/>
    </row>
    <row r="419" spans="2:6">
      <c r="B419" s="1"/>
      <c r="C419" s="1"/>
      <c r="F419" s="46"/>
    </row>
    <row r="420" spans="2:6">
      <c r="B420" s="1"/>
      <c r="C420" s="1"/>
      <c r="F420" s="46"/>
    </row>
    <row r="421" spans="2:6">
      <c r="B421" s="1"/>
      <c r="C421" s="1"/>
      <c r="F421" s="46"/>
    </row>
    <row r="422" spans="2:6">
      <c r="B422" s="1"/>
      <c r="C422" s="1"/>
      <c r="F422" s="46"/>
    </row>
    <row r="423" spans="2:6">
      <c r="B423" s="1"/>
      <c r="C423" s="1"/>
      <c r="F423" s="46"/>
    </row>
    <row r="424" spans="2:6">
      <c r="B424" s="1"/>
      <c r="C424" s="1"/>
      <c r="F424" s="46"/>
    </row>
    <row r="425" spans="2:6">
      <c r="B425" s="1"/>
      <c r="C425" s="1"/>
      <c r="F425" s="46"/>
    </row>
    <row r="426" spans="2:6">
      <c r="B426" s="1"/>
      <c r="C426" s="1"/>
      <c r="F426" s="46"/>
    </row>
    <row r="427" spans="2:6">
      <c r="B427" s="1"/>
      <c r="C427" s="1"/>
      <c r="F427" s="46"/>
    </row>
    <row r="428" spans="2:6">
      <c r="B428" s="1"/>
      <c r="C428" s="1"/>
      <c r="F428" s="46"/>
    </row>
    <row r="429" spans="2:6">
      <c r="B429" s="1"/>
      <c r="C429" s="1"/>
      <c r="F429" s="46"/>
    </row>
    <row r="430" spans="2:6">
      <c r="B430" s="1"/>
      <c r="C430" s="1"/>
      <c r="F430" s="46"/>
    </row>
    <row r="431" spans="2:6">
      <c r="B431" s="1"/>
      <c r="C431" s="1"/>
      <c r="F431" s="46"/>
    </row>
    <row r="432" spans="2:6">
      <c r="B432" s="1"/>
      <c r="C432" s="1"/>
      <c r="F432" s="46"/>
    </row>
    <row r="433" spans="2:6">
      <c r="B433" s="1"/>
      <c r="C433" s="1"/>
      <c r="F433" s="46"/>
    </row>
    <row r="434" spans="2:6">
      <c r="B434" s="1"/>
      <c r="C434" s="1"/>
      <c r="F434" s="46"/>
    </row>
    <row r="435" spans="2:6">
      <c r="B435" s="1"/>
      <c r="C435" s="1"/>
      <c r="F435" s="46"/>
    </row>
    <row r="436" spans="2:6">
      <c r="B436" s="1"/>
      <c r="C436" s="1"/>
      <c r="F436" s="46"/>
    </row>
    <row r="437" spans="2:6">
      <c r="B437" s="1"/>
      <c r="C437" s="1"/>
      <c r="F437" s="46"/>
    </row>
    <row r="438" spans="2:6">
      <c r="B438" s="1"/>
      <c r="C438" s="1"/>
      <c r="F438" s="46"/>
    </row>
    <row r="439" spans="2:6">
      <c r="B439" s="1"/>
      <c r="C439" s="1"/>
      <c r="F439" s="46"/>
    </row>
    <row r="440" spans="2:6">
      <c r="B440" s="1"/>
      <c r="C440" s="1"/>
      <c r="F440" s="46"/>
    </row>
    <row r="441" spans="2:6">
      <c r="B441" s="1"/>
      <c r="C441" s="1"/>
      <c r="F441" s="46"/>
    </row>
    <row r="442" spans="2:6">
      <c r="B442" s="1"/>
      <c r="C442" s="1"/>
      <c r="F442" s="46"/>
    </row>
    <row r="443" spans="2:6">
      <c r="B443" s="1"/>
      <c r="C443" s="1"/>
      <c r="F443" s="46"/>
    </row>
    <row r="444" spans="2:6">
      <c r="B444" s="1"/>
      <c r="C444" s="1"/>
      <c r="F444" s="46"/>
    </row>
    <row r="445" spans="2:6">
      <c r="B445" s="1"/>
      <c r="C445" s="1"/>
      <c r="F445" s="46"/>
    </row>
    <row r="446" spans="2:6">
      <c r="B446" s="1"/>
      <c r="C446" s="1"/>
      <c r="F446" s="46"/>
    </row>
    <row r="447" spans="2:6">
      <c r="B447" s="1"/>
      <c r="C447" s="1"/>
      <c r="F447" s="46"/>
    </row>
    <row r="448" spans="2:6">
      <c r="B448" s="1"/>
      <c r="C448" s="1"/>
      <c r="F448" s="46"/>
    </row>
    <row r="449" spans="2:6">
      <c r="B449" s="1"/>
      <c r="C449" s="1"/>
      <c r="F449" s="46"/>
    </row>
    <row r="450" spans="2:6">
      <c r="B450" s="1"/>
      <c r="C450" s="1"/>
      <c r="F450" s="46"/>
    </row>
    <row r="451" spans="2:6">
      <c r="B451" s="1"/>
      <c r="C451" s="1"/>
      <c r="F451" s="46"/>
    </row>
    <row r="452" spans="2:6">
      <c r="B452" s="1"/>
      <c r="C452" s="1"/>
      <c r="F452" s="46"/>
    </row>
    <row r="453" spans="2:6">
      <c r="B453" s="1"/>
      <c r="C453" s="1"/>
      <c r="F453" s="46"/>
    </row>
    <row r="454" spans="2:6">
      <c r="B454" s="1"/>
      <c r="C454" s="1"/>
      <c r="F454" s="46"/>
    </row>
    <row r="455" spans="2:6">
      <c r="B455" s="1"/>
      <c r="C455" s="1"/>
      <c r="F455" s="46"/>
    </row>
    <row r="456" spans="2:6">
      <c r="B456" s="1"/>
      <c r="C456" s="1"/>
      <c r="F456" s="46"/>
    </row>
    <row r="457" spans="2:6">
      <c r="B457" s="1"/>
      <c r="C457" s="1"/>
      <c r="F457" s="46"/>
    </row>
    <row r="458" spans="2:6">
      <c r="B458" s="1"/>
      <c r="C458" s="1"/>
      <c r="F458" s="46"/>
    </row>
    <row r="459" spans="2:6">
      <c r="B459" s="1"/>
      <c r="C459" s="1"/>
      <c r="F459" s="46"/>
    </row>
    <row r="460" spans="2:6">
      <c r="B460" s="1"/>
      <c r="C460" s="1"/>
      <c r="F460" s="46"/>
    </row>
    <row r="461" spans="2:6">
      <c r="B461" s="1"/>
      <c r="C461" s="1"/>
      <c r="F461" s="46"/>
    </row>
    <row r="462" spans="2:6">
      <c r="B462" s="1"/>
      <c r="C462" s="1"/>
      <c r="F462" s="46"/>
    </row>
    <row r="463" spans="2:6">
      <c r="B463" s="1"/>
      <c r="C463" s="1"/>
      <c r="F463" s="46"/>
    </row>
    <row r="464" spans="2:6">
      <c r="B464" s="1"/>
      <c r="C464" s="1"/>
      <c r="F464" s="46"/>
    </row>
    <row r="465" spans="2:6">
      <c r="B465" s="1"/>
      <c r="C465" s="1"/>
      <c r="F465" s="46"/>
    </row>
    <row r="466" spans="2:6">
      <c r="B466" s="1"/>
      <c r="C466" s="1"/>
      <c r="F466" s="46"/>
    </row>
    <row r="467" spans="2:6">
      <c r="B467" s="1"/>
      <c r="C467" s="1"/>
      <c r="F467" s="46"/>
    </row>
    <row r="468" spans="2:6">
      <c r="B468" s="1"/>
      <c r="C468" s="1"/>
      <c r="F468" s="46"/>
    </row>
    <row r="469" spans="2:6">
      <c r="B469" s="1"/>
      <c r="C469" s="1"/>
      <c r="F469" s="46"/>
    </row>
    <row r="470" spans="2:6">
      <c r="B470" s="1"/>
      <c r="C470" s="1"/>
      <c r="F470" s="46"/>
    </row>
    <row r="471" spans="2:6">
      <c r="B471" s="1"/>
      <c r="C471" s="1"/>
      <c r="F471" s="46"/>
    </row>
    <row r="472" spans="2:6">
      <c r="B472" s="1"/>
      <c r="C472" s="1"/>
      <c r="F472" s="46"/>
    </row>
    <row r="473" spans="2:6">
      <c r="B473" s="1"/>
      <c r="C473" s="1"/>
      <c r="F473" s="46"/>
    </row>
    <row r="474" spans="2:6">
      <c r="B474" s="1"/>
      <c r="C474" s="1"/>
      <c r="F474" s="46"/>
    </row>
    <row r="475" spans="2:6">
      <c r="B475" s="1"/>
      <c r="C475" s="1"/>
      <c r="F475" s="46"/>
    </row>
    <row r="476" spans="2:6">
      <c r="B476" s="1"/>
      <c r="C476" s="1"/>
      <c r="F476" s="46"/>
    </row>
    <row r="477" spans="2:6">
      <c r="B477" s="1"/>
      <c r="C477" s="1"/>
      <c r="F477" s="46"/>
    </row>
    <row r="478" spans="2:6">
      <c r="B478" s="1"/>
      <c r="C478" s="1"/>
      <c r="F478" s="46"/>
    </row>
    <row r="479" spans="2:6">
      <c r="B479" s="1"/>
      <c r="C479" s="1"/>
      <c r="F479" s="46"/>
    </row>
    <row r="480" spans="2:6">
      <c r="B480" s="1"/>
      <c r="C480" s="1"/>
      <c r="F480" s="46"/>
    </row>
    <row r="481" spans="2:6">
      <c r="B481" s="1"/>
      <c r="C481" s="1"/>
      <c r="F481" s="46"/>
    </row>
    <row r="482" spans="2:6">
      <c r="B482" s="1"/>
      <c r="C482" s="1"/>
      <c r="F482" s="46"/>
    </row>
    <row r="483" spans="2:6">
      <c r="B483" s="1"/>
      <c r="C483" s="1"/>
      <c r="F483" s="46"/>
    </row>
    <row r="484" spans="2:6">
      <c r="B484" s="1"/>
      <c r="C484" s="1"/>
      <c r="F484" s="46"/>
    </row>
    <row r="485" spans="2:6">
      <c r="B485" s="1"/>
      <c r="C485" s="1"/>
      <c r="F485" s="46"/>
    </row>
    <row r="486" spans="2:6">
      <c r="B486" s="1"/>
      <c r="C486" s="1"/>
      <c r="F486" s="46"/>
    </row>
    <row r="487" spans="2:6">
      <c r="B487" s="1"/>
      <c r="C487" s="1"/>
      <c r="F487" s="46"/>
    </row>
    <row r="488" spans="2:6">
      <c r="B488" s="1"/>
      <c r="C488" s="1"/>
      <c r="F488" s="46"/>
    </row>
    <row r="489" spans="2:6">
      <c r="B489" s="1"/>
      <c r="C489" s="1"/>
      <c r="F489" s="46"/>
    </row>
    <row r="490" spans="2:6">
      <c r="B490" s="1"/>
      <c r="C490" s="1"/>
      <c r="F490" s="46"/>
    </row>
    <row r="491" spans="2:6">
      <c r="B491" s="1"/>
      <c r="C491" s="1"/>
      <c r="F491" s="46"/>
    </row>
    <row r="492" spans="2:6">
      <c r="B492" s="1"/>
      <c r="C492" s="1"/>
      <c r="F492" s="46"/>
    </row>
    <row r="493" spans="2:6">
      <c r="B493" s="1"/>
      <c r="C493" s="1"/>
      <c r="F493" s="46"/>
    </row>
    <row r="494" spans="2:6">
      <c r="B494" s="1"/>
      <c r="C494" s="1"/>
      <c r="F494" s="46"/>
    </row>
    <row r="495" spans="2:6">
      <c r="B495" s="1"/>
      <c r="C495" s="1"/>
      <c r="F495" s="46"/>
    </row>
    <row r="496" spans="2:6">
      <c r="B496" s="1"/>
      <c r="C496" s="1"/>
      <c r="F496" s="46"/>
    </row>
    <row r="497" spans="2:6">
      <c r="B497" s="1"/>
      <c r="C497" s="1"/>
      <c r="F497" s="46"/>
    </row>
    <row r="498" spans="2:6">
      <c r="B498" s="1"/>
      <c r="C498" s="1"/>
      <c r="F498" s="46"/>
    </row>
    <row r="499" spans="2:6">
      <c r="B499" s="1"/>
      <c r="C499" s="1"/>
      <c r="F499" s="46"/>
    </row>
    <row r="500" spans="2:6">
      <c r="B500" s="1"/>
      <c r="C500" s="1"/>
      <c r="F500" s="46"/>
    </row>
    <row r="501" spans="2:6">
      <c r="B501" s="1"/>
      <c r="C501" s="1"/>
      <c r="F501" s="46"/>
    </row>
    <row r="502" spans="2:6">
      <c r="B502" s="1"/>
      <c r="C502" s="1"/>
      <c r="F502" s="46"/>
    </row>
    <row r="503" spans="2:6">
      <c r="B503" s="1"/>
      <c r="C503" s="1"/>
      <c r="F503" s="46"/>
    </row>
    <row r="504" spans="2:6">
      <c r="B504" s="1"/>
      <c r="C504" s="1"/>
      <c r="F504" s="46"/>
    </row>
    <row r="505" spans="2:6">
      <c r="B505" s="1"/>
      <c r="C505" s="1"/>
      <c r="F505" s="46"/>
    </row>
    <row r="506" spans="2:6">
      <c r="B506" s="1"/>
      <c r="C506" s="1"/>
      <c r="F506" s="46"/>
    </row>
    <row r="507" spans="2:6">
      <c r="B507" s="1"/>
      <c r="C507" s="1"/>
      <c r="F507" s="46"/>
    </row>
    <row r="508" spans="2:6">
      <c r="B508" s="1"/>
      <c r="C508" s="1"/>
      <c r="F508" s="46"/>
    </row>
    <row r="509" spans="2:6">
      <c r="B509" s="1"/>
      <c r="C509" s="1"/>
      <c r="F509" s="46"/>
    </row>
    <row r="510" spans="2:6">
      <c r="B510" s="1"/>
      <c r="C510" s="1"/>
      <c r="F510" s="46"/>
    </row>
    <row r="511" spans="2:6">
      <c r="B511" s="1"/>
      <c r="C511" s="1"/>
      <c r="F511" s="46"/>
    </row>
    <row r="512" spans="2:6">
      <c r="B512" s="1"/>
      <c r="C512" s="1"/>
      <c r="F512" s="46"/>
    </row>
    <row r="513" spans="2:6">
      <c r="B513" s="1"/>
      <c r="C513" s="1"/>
      <c r="F513" s="46"/>
    </row>
    <row r="514" spans="2:6">
      <c r="B514" s="1"/>
      <c r="C514" s="1"/>
      <c r="F514" s="46"/>
    </row>
    <row r="515" spans="2:6">
      <c r="B515" s="1"/>
      <c r="C515" s="1"/>
      <c r="F515" s="46"/>
    </row>
    <row r="516" spans="2:6">
      <c r="B516" s="1"/>
      <c r="C516" s="1"/>
      <c r="F516" s="46"/>
    </row>
    <row r="517" spans="2:6">
      <c r="B517" s="1"/>
      <c r="C517" s="1"/>
      <c r="F517" s="46"/>
    </row>
    <row r="518" spans="2:6">
      <c r="B518" s="1"/>
      <c r="C518" s="1"/>
      <c r="F518" s="46"/>
    </row>
    <row r="519" spans="2:6">
      <c r="B519" s="1"/>
      <c r="C519" s="1"/>
      <c r="F519" s="46"/>
    </row>
    <row r="520" spans="2:6">
      <c r="B520" s="1"/>
      <c r="C520" s="1"/>
      <c r="F520" s="46"/>
    </row>
    <row r="521" spans="2:6">
      <c r="B521" s="1"/>
      <c r="C521" s="1"/>
      <c r="F521" s="46"/>
    </row>
    <row r="522" spans="2:6">
      <c r="B522" s="1"/>
      <c r="C522" s="1"/>
      <c r="F522" s="46"/>
    </row>
    <row r="523" spans="2:6">
      <c r="B523" s="1"/>
      <c r="C523" s="1"/>
      <c r="F523" s="46"/>
    </row>
    <row r="524" spans="2:6">
      <c r="B524" s="1"/>
      <c r="C524" s="1"/>
      <c r="F524" s="46"/>
    </row>
    <row r="525" spans="2:6">
      <c r="B525" s="1"/>
      <c r="C525" s="1"/>
      <c r="F525" s="46"/>
    </row>
    <row r="526" spans="2:6">
      <c r="B526" s="1"/>
      <c r="C526" s="1"/>
      <c r="F526" s="46"/>
    </row>
    <row r="527" spans="2:6">
      <c r="B527" s="1"/>
      <c r="C527" s="1"/>
      <c r="F527" s="46"/>
    </row>
    <row r="528" spans="2:6">
      <c r="B528" s="1"/>
      <c r="C528" s="1"/>
      <c r="F528" s="46"/>
    </row>
    <row r="529" spans="2:6">
      <c r="B529" s="1"/>
      <c r="C529" s="1"/>
      <c r="F529" s="46"/>
    </row>
    <row r="530" spans="2:6">
      <c r="B530" s="1"/>
      <c r="C530" s="1"/>
      <c r="F530" s="46"/>
    </row>
    <row r="531" spans="2:6">
      <c r="B531" s="1"/>
      <c r="C531" s="1"/>
      <c r="F531" s="46"/>
    </row>
    <row r="532" spans="2:6">
      <c r="B532" s="1"/>
      <c r="C532" s="1"/>
      <c r="F532" s="46"/>
    </row>
    <row r="533" spans="2:6">
      <c r="B533" s="1"/>
      <c r="C533" s="1"/>
      <c r="F533" s="46"/>
    </row>
    <row r="534" spans="2:6">
      <c r="B534" s="1"/>
      <c r="C534" s="1"/>
      <c r="F534" s="46"/>
    </row>
    <row r="535" spans="2:6">
      <c r="B535" s="1"/>
      <c r="C535" s="1"/>
      <c r="F535" s="46"/>
    </row>
    <row r="536" spans="2:6">
      <c r="B536" s="1"/>
      <c r="C536" s="1"/>
      <c r="F536" s="46"/>
    </row>
    <row r="537" spans="2:6">
      <c r="B537" s="1"/>
      <c r="C537" s="1"/>
      <c r="F537" s="46"/>
    </row>
    <row r="538" spans="2:6">
      <c r="B538" s="1"/>
      <c r="C538" s="1"/>
      <c r="F538" s="46"/>
    </row>
    <row r="539" spans="2:6">
      <c r="B539" s="1"/>
      <c r="C539" s="1"/>
      <c r="F539" s="46"/>
    </row>
    <row r="540" spans="2:6">
      <c r="B540" s="1"/>
      <c r="C540" s="1"/>
      <c r="F540" s="46"/>
    </row>
    <row r="541" spans="2:6">
      <c r="B541" s="1"/>
      <c r="C541" s="1"/>
      <c r="F541" s="46"/>
    </row>
    <row r="542" spans="2:6">
      <c r="B542" s="1"/>
      <c r="C542" s="1"/>
      <c r="F542" s="46"/>
    </row>
    <row r="543" spans="2:6">
      <c r="B543" s="1"/>
      <c r="C543" s="1"/>
      <c r="F543" s="46"/>
    </row>
    <row r="544" spans="2:6">
      <c r="B544" s="1"/>
      <c r="C544" s="1"/>
      <c r="F544" s="46"/>
    </row>
    <row r="545" spans="2:6">
      <c r="B545" s="1"/>
      <c r="C545" s="1"/>
      <c r="F545" s="46"/>
    </row>
    <row r="546" spans="2:6">
      <c r="B546" s="1"/>
      <c r="C546" s="1"/>
      <c r="F546" s="46"/>
    </row>
    <row r="547" spans="2:6">
      <c r="B547" s="1"/>
      <c r="C547" s="1"/>
      <c r="F547" s="46"/>
    </row>
    <row r="548" spans="2:6">
      <c r="B548" s="1"/>
      <c r="C548" s="1"/>
      <c r="F548" s="46"/>
    </row>
    <row r="549" spans="2:6">
      <c r="B549" s="1"/>
      <c r="C549" s="1"/>
      <c r="F549" s="46"/>
    </row>
    <row r="550" spans="2:6">
      <c r="B550" s="1"/>
      <c r="C550" s="1"/>
      <c r="F550" s="46"/>
    </row>
    <row r="551" spans="2:6">
      <c r="B551" s="1"/>
      <c r="C551" s="1"/>
      <c r="F551" s="46"/>
    </row>
    <row r="552" spans="2:6">
      <c r="B552" s="1"/>
      <c r="C552" s="1"/>
      <c r="F552" s="46"/>
    </row>
    <row r="553" spans="2:6">
      <c r="B553" s="1"/>
      <c r="C553" s="1"/>
      <c r="F553" s="46"/>
    </row>
    <row r="554" spans="2:6">
      <c r="B554" s="1"/>
      <c r="C554" s="1"/>
      <c r="F554" s="46"/>
    </row>
    <row r="555" spans="2:6">
      <c r="B555" s="1"/>
      <c r="C555" s="1"/>
      <c r="F555" s="46"/>
    </row>
    <row r="556" spans="2:6">
      <c r="B556" s="1"/>
      <c r="C556" s="1"/>
      <c r="F556" s="46"/>
    </row>
    <row r="557" spans="2:6">
      <c r="B557" s="1"/>
      <c r="C557" s="1"/>
      <c r="F557" s="46"/>
    </row>
    <row r="558" spans="2:6">
      <c r="B558" s="1"/>
      <c r="C558" s="1"/>
      <c r="F558" s="46"/>
    </row>
    <row r="559" spans="2:6">
      <c r="B559" s="1"/>
      <c r="C559" s="1"/>
      <c r="F559" s="46"/>
    </row>
    <row r="560" spans="2:6">
      <c r="B560" s="1"/>
      <c r="C560" s="1"/>
      <c r="F560" s="46"/>
    </row>
    <row r="561" spans="2:6">
      <c r="B561" s="1"/>
      <c r="C561" s="1"/>
      <c r="F561" s="46"/>
    </row>
    <row r="562" spans="2:6">
      <c r="B562" s="1"/>
      <c r="C562" s="1"/>
      <c r="F562" s="46"/>
    </row>
    <row r="563" spans="2:6">
      <c r="B563" s="1"/>
      <c r="C563" s="1"/>
      <c r="F563" s="46"/>
    </row>
    <row r="564" spans="2:6">
      <c r="B564" s="1"/>
      <c r="C564" s="1"/>
      <c r="F564" s="46"/>
    </row>
    <row r="565" spans="2:6">
      <c r="B565" s="1"/>
      <c r="C565" s="1"/>
      <c r="F565" s="46"/>
    </row>
    <row r="566" spans="2:6">
      <c r="B566" s="1"/>
      <c r="C566" s="1"/>
      <c r="F566" s="46"/>
    </row>
    <row r="567" spans="2:6">
      <c r="B567" s="1"/>
      <c r="C567" s="1"/>
      <c r="F567" s="46"/>
    </row>
    <row r="568" spans="2:6">
      <c r="B568" s="1"/>
      <c r="C568" s="1"/>
      <c r="F568" s="46"/>
    </row>
    <row r="569" spans="2:6">
      <c r="B569" s="1"/>
      <c r="C569" s="1"/>
      <c r="F569" s="46"/>
    </row>
    <row r="570" spans="2:6">
      <c r="B570" s="1"/>
      <c r="C570" s="1"/>
      <c r="F570" s="46"/>
    </row>
    <row r="571" spans="2:6">
      <c r="B571" s="1"/>
      <c r="C571" s="1"/>
      <c r="F571" s="46"/>
    </row>
    <row r="572" spans="2:6">
      <c r="B572" s="1"/>
      <c r="C572" s="1"/>
      <c r="F572" s="46"/>
    </row>
    <row r="573" spans="2:6">
      <c r="B573" s="1"/>
      <c r="C573" s="1"/>
      <c r="F573" s="46"/>
    </row>
    <row r="574" spans="2:6">
      <c r="B574" s="1"/>
      <c r="C574" s="1"/>
      <c r="F574" s="46"/>
    </row>
    <row r="575" spans="2:6">
      <c r="B575" s="1"/>
      <c r="C575" s="1"/>
      <c r="F575" s="46"/>
    </row>
    <row r="576" spans="2:6">
      <c r="B576" s="1"/>
      <c r="C576" s="1"/>
      <c r="F576" s="46"/>
    </row>
    <row r="577" spans="2:6">
      <c r="B577" s="1"/>
      <c r="C577" s="1"/>
      <c r="F577" s="46"/>
    </row>
    <row r="578" spans="2:6">
      <c r="B578" s="1"/>
      <c r="C578" s="1"/>
      <c r="F578" s="46"/>
    </row>
    <row r="579" spans="2:6">
      <c r="B579" s="1"/>
      <c r="C579" s="1"/>
      <c r="F579" s="46"/>
    </row>
    <row r="580" spans="2:6">
      <c r="B580" s="1"/>
      <c r="C580" s="1"/>
      <c r="F580" s="46"/>
    </row>
    <row r="581" spans="2:6">
      <c r="B581" s="1"/>
      <c r="C581" s="1"/>
      <c r="F581" s="46"/>
    </row>
    <row r="582" spans="2:6">
      <c r="B582" s="1"/>
      <c r="C582" s="1"/>
      <c r="F582" s="46"/>
    </row>
    <row r="583" spans="2:6">
      <c r="B583" s="1"/>
      <c r="C583" s="1"/>
      <c r="F583" s="46"/>
    </row>
    <row r="584" spans="2:6">
      <c r="B584" s="1"/>
      <c r="C584" s="1"/>
      <c r="F584" s="46"/>
    </row>
    <row r="585" spans="2:6">
      <c r="B585" s="1"/>
      <c r="C585" s="1"/>
      <c r="F585" s="46"/>
    </row>
    <row r="586" spans="2:6">
      <c r="B586" s="1"/>
      <c r="C586" s="1"/>
      <c r="F586" s="46"/>
    </row>
    <row r="587" spans="2:6">
      <c r="B587" s="1"/>
      <c r="C587" s="1"/>
      <c r="F587" s="46"/>
    </row>
    <row r="588" spans="2:6">
      <c r="B588" s="1"/>
      <c r="C588" s="1"/>
      <c r="F588" s="46"/>
    </row>
    <row r="589" spans="2:6">
      <c r="B589" s="1"/>
      <c r="C589" s="1"/>
      <c r="F589" s="46"/>
    </row>
    <row r="590" spans="2:6">
      <c r="B590" s="1"/>
      <c r="C590" s="1"/>
      <c r="F590" s="46"/>
    </row>
    <row r="591" spans="2:6">
      <c r="B591" s="1"/>
      <c r="C591" s="1"/>
      <c r="F591" s="46"/>
    </row>
    <row r="592" spans="2:6">
      <c r="B592" s="1"/>
      <c r="C592" s="1"/>
      <c r="F592" s="46"/>
    </row>
    <row r="593" spans="2:6">
      <c r="B593" s="1"/>
      <c r="C593" s="1"/>
      <c r="F593" s="46"/>
    </row>
    <row r="594" spans="2:6">
      <c r="B594" s="1"/>
      <c r="C594" s="1"/>
      <c r="F594" s="46"/>
    </row>
    <row r="595" spans="2:6">
      <c r="B595" s="1"/>
      <c r="C595" s="1"/>
      <c r="F595" s="46"/>
    </row>
    <row r="596" spans="2:6">
      <c r="B596" s="1"/>
      <c r="C596" s="1"/>
      <c r="F596" s="46"/>
    </row>
    <row r="597" spans="2:6">
      <c r="B597" s="1"/>
      <c r="C597" s="1"/>
      <c r="F597" s="46"/>
    </row>
    <row r="598" spans="2:6">
      <c r="B598" s="1"/>
      <c r="C598" s="1"/>
      <c r="F598" s="46"/>
    </row>
    <row r="599" spans="2:6">
      <c r="B599" s="1"/>
      <c r="C599" s="1"/>
      <c r="F599" s="46"/>
    </row>
    <row r="600" spans="2:6">
      <c r="B600" s="1"/>
      <c r="C600" s="1"/>
      <c r="F600" s="46"/>
    </row>
    <row r="601" spans="2:6">
      <c r="B601" s="1"/>
      <c r="C601" s="1"/>
      <c r="F601" s="46"/>
    </row>
    <row r="602" spans="2:6">
      <c r="B602" s="1"/>
      <c r="C602" s="1"/>
      <c r="F602" s="46"/>
    </row>
    <row r="603" spans="2:6">
      <c r="B603" s="1"/>
      <c r="C603" s="1"/>
      <c r="F603" s="46"/>
    </row>
    <row r="604" spans="2:6">
      <c r="B604" s="1"/>
      <c r="C604" s="1"/>
      <c r="F604" s="46"/>
    </row>
    <row r="605" spans="2:6">
      <c r="B605" s="1"/>
      <c r="C605" s="1"/>
      <c r="F605" s="46"/>
    </row>
    <row r="606" spans="2:6">
      <c r="B606" s="1"/>
      <c r="C606" s="1"/>
      <c r="F606" s="46"/>
    </row>
    <row r="607" spans="2:6">
      <c r="B607" s="1"/>
      <c r="C607" s="1"/>
      <c r="F607" s="46"/>
    </row>
    <row r="608" spans="2:6">
      <c r="B608" s="1"/>
      <c r="C608" s="1"/>
      <c r="F608" s="46"/>
    </row>
    <row r="609" spans="2:6">
      <c r="B609" s="1"/>
      <c r="C609" s="1"/>
      <c r="F609" s="46"/>
    </row>
    <row r="610" spans="2:6">
      <c r="B610" s="1"/>
      <c r="C610" s="1"/>
      <c r="F610" s="46"/>
    </row>
    <row r="611" spans="2:6">
      <c r="B611" s="1"/>
      <c r="C611" s="1"/>
      <c r="F611" s="46"/>
    </row>
    <row r="612" spans="2:6">
      <c r="B612" s="1"/>
      <c r="C612" s="1"/>
      <c r="F612" s="46"/>
    </row>
    <row r="613" spans="2:6">
      <c r="B613" s="1"/>
      <c r="C613" s="1"/>
      <c r="F613" s="46"/>
    </row>
    <row r="614" spans="2:6">
      <c r="B614" s="1"/>
      <c r="C614" s="1"/>
      <c r="F614" s="46"/>
    </row>
    <row r="615" spans="2:6">
      <c r="B615" s="1"/>
      <c r="C615" s="1"/>
      <c r="F615" s="46"/>
    </row>
    <row r="616" spans="2:6">
      <c r="B616" s="1"/>
      <c r="C616" s="1"/>
      <c r="F616" s="46"/>
    </row>
    <row r="617" spans="2:6">
      <c r="B617" s="1"/>
      <c r="C617" s="1"/>
      <c r="F617" s="46"/>
    </row>
    <row r="618" spans="2:6">
      <c r="B618" s="1"/>
      <c r="C618" s="1"/>
      <c r="F618" s="46"/>
    </row>
    <row r="619" spans="2:6">
      <c r="B619" s="1"/>
      <c r="C619" s="1"/>
      <c r="F619" s="46"/>
    </row>
    <row r="620" spans="2:6">
      <c r="B620" s="1"/>
      <c r="C620" s="1"/>
      <c r="F620" s="46"/>
    </row>
    <row r="621" spans="2:6">
      <c r="B621" s="1"/>
      <c r="C621" s="1"/>
      <c r="F621" s="46"/>
    </row>
    <row r="622" spans="2:6">
      <c r="B622" s="1"/>
      <c r="C622" s="1"/>
      <c r="F622" s="46"/>
    </row>
    <row r="623" spans="2:6">
      <c r="B623" s="1"/>
      <c r="C623" s="1"/>
      <c r="F623" s="46"/>
    </row>
    <row r="624" spans="2:6">
      <c r="B624" s="1"/>
      <c r="C624" s="1"/>
      <c r="F624" s="46"/>
    </row>
    <row r="625" spans="2:6">
      <c r="B625" s="1"/>
      <c r="C625" s="1"/>
      <c r="F625" s="46"/>
    </row>
    <row r="626" spans="2:6">
      <c r="B626" s="1"/>
      <c r="C626" s="1"/>
      <c r="F626" s="46"/>
    </row>
    <row r="627" spans="2:6">
      <c r="B627" s="1"/>
      <c r="C627" s="1"/>
      <c r="F627" s="46"/>
    </row>
    <row r="628" spans="2:6">
      <c r="B628" s="1"/>
      <c r="C628" s="1"/>
      <c r="F628" s="46"/>
    </row>
    <row r="629" spans="2:6">
      <c r="B629" s="1"/>
      <c r="C629" s="1"/>
      <c r="F629" s="46"/>
    </row>
    <row r="630" spans="2:6">
      <c r="B630" s="1"/>
      <c r="C630" s="1"/>
      <c r="F630" s="46"/>
    </row>
    <row r="631" spans="2:6">
      <c r="B631" s="1"/>
      <c r="C631" s="1"/>
      <c r="F631" s="46"/>
    </row>
    <row r="632" spans="2:6">
      <c r="B632" s="1"/>
      <c r="C632" s="1"/>
      <c r="F632" s="46"/>
    </row>
    <row r="633" spans="2:6">
      <c r="B633" s="1"/>
      <c r="C633" s="1"/>
      <c r="F633" s="46"/>
    </row>
    <row r="634" spans="2:6">
      <c r="B634" s="1"/>
      <c r="C634" s="1"/>
      <c r="F634" s="46"/>
    </row>
    <row r="635" spans="2:6">
      <c r="B635" s="1"/>
      <c r="C635" s="1"/>
      <c r="F635" s="46"/>
    </row>
    <row r="636" spans="2:6">
      <c r="B636" s="1"/>
      <c r="C636" s="1"/>
      <c r="F636" s="46"/>
    </row>
    <row r="637" spans="2:6">
      <c r="B637" s="1"/>
      <c r="C637" s="1"/>
      <c r="F637" s="46"/>
    </row>
    <row r="638" spans="2:6">
      <c r="B638" s="1"/>
      <c r="C638" s="1"/>
      <c r="F638" s="46"/>
    </row>
    <row r="639" spans="2:6">
      <c r="B639" s="1"/>
      <c r="C639" s="1"/>
      <c r="F639" s="46"/>
    </row>
    <row r="640" spans="2:6">
      <c r="B640" s="1"/>
      <c r="C640" s="1"/>
      <c r="F640" s="46"/>
    </row>
    <row r="641" spans="2:6">
      <c r="B641" s="1"/>
      <c r="C641" s="1"/>
      <c r="F641" s="46"/>
    </row>
    <row r="642" spans="2:6">
      <c r="B642" s="1"/>
      <c r="C642" s="1"/>
      <c r="F642" s="46"/>
    </row>
    <row r="643" spans="2:6">
      <c r="B643" s="1"/>
      <c r="C643" s="1"/>
      <c r="F643" s="46"/>
    </row>
    <row r="644" spans="2:6">
      <c r="B644" s="1"/>
      <c r="C644" s="1"/>
      <c r="F644" s="46"/>
    </row>
    <row r="645" spans="2:6">
      <c r="B645" s="1"/>
      <c r="C645" s="1"/>
      <c r="F645" s="46"/>
    </row>
    <row r="646" spans="2:6">
      <c r="B646" s="1"/>
      <c r="C646" s="1"/>
      <c r="F646" s="46"/>
    </row>
    <row r="647" spans="2:6">
      <c r="B647" s="1"/>
      <c r="C647" s="1"/>
      <c r="F647" s="46"/>
    </row>
  </sheetData>
  <mergeCells count="46">
    <mergeCell ref="A9:F9"/>
    <mergeCell ref="A11:B11"/>
    <mergeCell ref="A7:F7"/>
    <mergeCell ref="A1:B2"/>
    <mergeCell ref="D2:E2"/>
    <mergeCell ref="A3:F3"/>
    <mergeCell ref="A5:F5"/>
    <mergeCell ref="A6:F6"/>
    <mergeCell ref="A25:B25"/>
    <mergeCell ref="A24:B24"/>
    <mergeCell ref="A35:B35"/>
    <mergeCell ref="A39:B39"/>
    <mergeCell ref="A38:E38"/>
    <mergeCell ref="A34:E34"/>
    <mergeCell ref="A23:E23"/>
    <mergeCell ref="A86:E86"/>
    <mergeCell ref="A80:E80"/>
    <mergeCell ref="A71:E71"/>
    <mergeCell ref="A67:E67"/>
    <mergeCell ref="A60:E60"/>
    <mergeCell ref="A61:B61"/>
    <mergeCell ref="A62:B62"/>
    <mergeCell ref="A68:B68"/>
    <mergeCell ref="A72:B72"/>
    <mergeCell ref="A81:B81"/>
    <mergeCell ref="A48:B48"/>
    <mergeCell ref="A53:B53"/>
    <mergeCell ref="A57:B57"/>
    <mergeCell ref="A56:E56"/>
    <mergeCell ref="A52:E52"/>
    <mergeCell ref="A114:F114"/>
    <mergeCell ref="A115:F115"/>
    <mergeCell ref="D119:F119"/>
    <mergeCell ref="D118:F118"/>
    <mergeCell ref="A47:E47"/>
    <mergeCell ref="A112:E112"/>
    <mergeCell ref="A113:E113"/>
    <mergeCell ref="A97:E97"/>
    <mergeCell ref="A110:E110"/>
    <mergeCell ref="A107:E107"/>
    <mergeCell ref="A87:B87"/>
    <mergeCell ref="A90:B90"/>
    <mergeCell ref="A98:B98"/>
    <mergeCell ref="A108:B108"/>
    <mergeCell ref="A111:E111"/>
    <mergeCell ref="A89:E89"/>
  </mergeCells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51"/>
  <sheetViews>
    <sheetView workbookViewId="0">
      <selection activeCell="N5" sqref="N5"/>
    </sheetView>
  </sheetViews>
  <sheetFormatPr defaultRowHeight="15"/>
  <sheetData>
    <row r="3" spans="2:14">
      <c r="B3" s="4" t="s">
        <v>60</v>
      </c>
      <c r="C3" s="5"/>
      <c r="D3" s="5" t="s">
        <v>30</v>
      </c>
      <c r="E3" s="5" t="s">
        <v>31</v>
      </c>
      <c r="F3" s="5"/>
      <c r="G3" s="5" t="s">
        <v>30</v>
      </c>
      <c r="H3" s="6" t="s">
        <v>31</v>
      </c>
      <c r="L3" t="s">
        <v>63</v>
      </c>
      <c r="M3">
        <f>250*1*0.5</f>
        <v>125</v>
      </c>
    </row>
    <row r="4" spans="2:14">
      <c r="B4" s="7">
        <v>1</v>
      </c>
      <c r="C4" s="2">
        <v>0</v>
      </c>
      <c r="D4" s="2">
        <v>49.5</v>
      </c>
      <c r="E4" s="2">
        <v>0</v>
      </c>
      <c r="F4" s="2"/>
      <c r="G4" s="2">
        <f>(C5-C4)*(D4+D5)/2</f>
        <v>801.43000000000006</v>
      </c>
      <c r="H4" s="8">
        <f>(C5-C4)*(E5+E4)/2</f>
        <v>77.039999999999992</v>
      </c>
      <c r="L4" t="s">
        <v>64</v>
      </c>
      <c r="M4">
        <f>1000*0.5*0.3</f>
        <v>150</v>
      </c>
    </row>
    <row r="5" spans="2:14">
      <c r="B5" s="7">
        <v>2</v>
      </c>
      <c r="C5" s="2">
        <v>21.4</v>
      </c>
      <c r="D5" s="2">
        <v>25.4</v>
      </c>
      <c r="E5" s="2">
        <v>7.2</v>
      </c>
      <c r="F5" s="2"/>
      <c r="G5" s="2">
        <f t="shared" ref="G5:G9" si="0">(C6-C5)*(D5+D6)/2</f>
        <v>437.85499999999996</v>
      </c>
      <c r="H5" s="8">
        <f t="shared" ref="H5:H9" si="1">(C6-C5)*(E6+E5)/2</f>
        <v>120.175</v>
      </c>
      <c r="L5" t="s">
        <v>65</v>
      </c>
      <c r="M5">
        <f>1100*0.5*0.3</f>
        <v>165</v>
      </c>
    </row>
    <row r="6" spans="2:14">
      <c r="B6" s="7">
        <v>3</v>
      </c>
      <c r="C6" s="2">
        <v>42.3</v>
      </c>
      <c r="D6" s="2">
        <v>16.5</v>
      </c>
      <c r="E6" s="2">
        <v>4.3</v>
      </c>
      <c r="F6" s="2"/>
      <c r="G6" s="2">
        <f t="shared" si="0"/>
        <v>487.2000000000001</v>
      </c>
      <c r="H6" s="8">
        <f t="shared" si="1"/>
        <v>48.160000000000011</v>
      </c>
      <c r="L6" t="s">
        <v>66</v>
      </c>
      <c r="M6">
        <f>850*1.2*1.5</f>
        <v>1530</v>
      </c>
      <c r="N6">
        <f>850*0.5*1.5</f>
        <v>637.5</v>
      </c>
    </row>
    <row r="7" spans="2:14">
      <c r="B7" s="7">
        <v>4</v>
      </c>
      <c r="C7" s="2">
        <v>64.7</v>
      </c>
      <c r="D7" s="2">
        <v>27</v>
      </c>
      <c r="E7" s="2">
        <v>0</v>
      </c>
      <c r="F7" s="2"/>
      <c r="G7" s="2">
        <f t="shared" si="0"/>
        <v>771.68</v>
      </c>
      <c r="H7" s="8">
        <f t="shared" si="1"/>
        <v>0</v>
      </c>
      <c r="M7">
        <f>SUM(M3:M6)</f>
        <v>1970</v>
      </c>
    </row>
    <row r="8" spans="2:14">
      <c r="B8" s="7">
        <v>5</v>
      </c>
      <c r="C8" s="2">
        <v>85.5</v>
      </c>
      <c r="D8" s="2">
        <v>47.2</v>
      </c>
      <c r="E8" s="2">
        <v>0</v>
      </c>
      <c r="F8" s="2"/>
      <c r="G8" s="2">
        <f t="shared" si="0"/>
        <v>875.07200000000023</v>
      </c>
      <c r="H8" s="8">
        <f t="shared" si="1"/>
        <v>0</v>
      </c>
    </row>
    <row r="9" spans="2:14">
      <c r="B9" s="7">
        <v>6</v>
      </c>
      <c r="C9" s="2">
        <v>109.7</v>
      </c>
      <c r="D9" s="2">
        <v>25.12</v>
      </c>
      <c r="E9" s="2">
        <v>0</v>
      </c>
      <c r="F9" s="2"/>
      <c r="G9" s="2">
        <f t="shared" si="0"/>
        <v>129.36799999999997</v>
      </c>
      <c r="H9" s="8">
        <f t="shared" si="1"/>
        <v>0</v>
      </c>
    </row>
    <row r="10" spans="2:14">
      <c r="B10" s="7"/>
      <c r="C10" s="2">
        <v>120</v>
      </c>
      <c r="D10" s="2">
        <v>0</v>
      </c>
      <c r="E10" s="2"/>
      <c r="F10" s="2"/>
      <c r="G10" s="2">
        <f>SUM(G4:G9)</f>
        <v>3502.605</v>
      </c>
      <c r="H10" s="8">
        <f>SUM(H4:H9)</f>
        <v>245.375</v>
      </c>
    </row>
    <row r="11" spans="2:14">
      <c r="B11" s="7"/>
      <c r="C11" s="2"/>
      <c r="D11" s="2"/>
      <c r="E11" s="2"/>
      <c r="F11" s="2"/>
      <c r="G11" s="2"/>
      <c r="H11" s="8"/>
    </row>
    <row r="12" spans="2:14">
      <c r="B12" s="7"/>
      <c r="C12" s="2"/>
      <c r="D12" s="2"/>
      <c r="E12" s="2"/>
      <c r="F12" s="2"/>
      <c r="G12" s="2">
        <f>12*9</f>
        <v>108</v>
      </c>
      <c r="H12" s="8">
        <f>3.5*6.2</f>
        <v>21.7</v>
      </c>
    </row>
    <row r="13" spans="2:14">
      <c r="B13" s="7"/>
      <c r="C13" s="2"/>
      <c r="D13" s="2"/>
      <c r="E13" s="2"/>
      <c r="F13" s="2"/>
      <c r="G13" s="2"/>
      <c r="H13" s="8"/>
    </row>
    <row r="14" spans="2:14">
      <c r="B14" s="9"/>
      <c r="C14" s="10"/>
      <c r="D14" s="10"/>
      <c r="E14" s="10"/>
      <c r="F14" s="10"/>
      <c r="G14" s="10">
        <f>G12+G10</f>
        <v>3610.605</v>
      </c>
      <c r="H14" s="11">
        <f>H12+H10</f>
        <v>267.07499999999999</v>
      </c>
    </row>
    <row r="16" spans="2:14">
      <c r="B16" s="4" t="s">
        <v>61</v>
      </c>
      <c r="C16" s="5">
        <v>0</v>
      </c>
      <c r="D16" s="5" t="s">
        <v>30</v>
      </c>
      <c r="E16" s="5" t="s">
        <v>31</v>
      </c>
      <c r="F16" s="5"/>
      <c r="G16" s="5" t="s">
        <v>30</v>
      </c>
      <c r="H16" s="6" t="s">
        <v>31</v>
      </c>
    </row>
    <row r="17" spans="2:8">
      <c r="B17" s="7">
        <v>1</v>
      </c>
      <c r="C17" s="2">
        <v>16.399999999999999</v>
      </c>
      <c r="D17" s="2">
        <v>80</v>
      </c>
      <c r="E17" s="2">
        <v>0</v>
      </c>
      <c r="F17" s="2"/>
      <c r="G17" s="2">
        <f>(C17-C16)*D17</f>
        <v>1312</v>
      </c>
      <c r="H17" s="8"/>
    </row>
    <row r="18" spans="2:8">
      <c r="B18" s="7">
        <v>2</v>
      </c>
      <c r="C18" s="2">
        <v>32.1</v>
      </c>
      <c r="D18" s="2">
        <v>50</v>
      </c>
      <c r="E18" s="2">
        <v>0</v>
      </c>
      <c r="F18" s="2"/>
      <c r="G18" s="2">
        <f>(C18-C17)*(D18+D17)/2</f>
        <v>1020.5000000000002</v>
      </c>
      <c r="H18" s="8"/>
    </row>
    <row r="19" spans="2:8">
      <c r="B19" s="7">
        <v>3</v>
      </c>
      <c r="C19" s="2">
        <v>60</v>
      </c>
      <c r="D19" s="2">
        <v>17</v>
      </c>
      <c r="E19" s="2">
        <v>0</v>
      </c>
      <c r="F19" s="2"/>
      <c r="G19" s="2">
        <f t="shared" ref="G19:G23" si="2">(C19-C18)*(D19+D18)/2</f>
        <v>934.65</v>
      </c>
      <c r="H19" s="8">
        <f>(C19-C18)*(E18+E19)/2</f>
        <v>0</v>
      </c>
    </row>
    <row r="20" spans="2:8">
      <c r="B20" s="7">
        <v>4</v>
      </c>
      <c r="C20" s="2">
        <v>94.6</v>
      </c>
      <c r="D20" s="2">
        <v>8.1999999999999993</v>
      </c>
      <c r="E20" s="2">
        <v>2</v>
      </c>
      <c r="F20" s="2"/>
      <c r="G20" s="2">
        <f t="shared" si="2"/>
        <v>435.95999999999992</v>
      </c>
      <c r="H20" s="8">
        <f>(C20-C19)*(E19+E20)/2</f>
        <v>34.599999999999994</v>
      </c>
    </row>
    <row r="21" spans="2:8">
      <c r="B21" s="7">
        <v>5</v>
      </c>
      <c r="C21" s="2">
        <v>118.6</v>
      </c>
      <c r="D21" s="2">
        <v>7.3</v>
      </c>
      <c r="E21" s="2">
        <v>2.2000000000000002</v>
      </c>
      <c r="F21" s="2"/>
      <c r="G21" s="2">
        <f t="shared" si="2"/>
        <v>186</v>
      </c>
      <c r="H21" s="8">
        <f t="shared" ref="H21:H23" si="3">(C21-C20)*(E20+E21)/2</f>
        <v>50.400000000000006</v>
      </c>
    </row>
    <row r="22" spans="2:8">
      <c r="B22" s="7">
        <v>6</v>
      </c>
      <c r="C22" s="2">
        <v>145.30000000000001</v>
      </c>
      <c r="D22" s="2">
        <v>7.2</v>
      </c>
      <c r="E22" s="2">
        <v>2.8</v>
      </c>
      <c r="F22" s="2"/>
      <c r="G22" s="2">
        <f t="shared" si="2"/>
        <v>193.57500000000013</v>
      </c>
      <c r="H22" s="8">
        <f t="shared" si="3"/>
        <v>66.750000000000043</v>
      </c>
    </row>
    <row r="23" spans="2:8">
      <c r="B23" s="7"/>
      <c r="C23" s="2">
        <v>150</v>
      </c>
      <c r="D23" s="2">
        <v>3</v>
      </c>
      <c r="E23" s="2">
        <v>1</v>
      </c>
      <c r="F23" s="2"/>
      <c r="G23" s="2">
        <f t="shared" si="2"/>
        <v>23.969999999999942</v>
      </c>
      <c r="H23" s="8">
        <f t="shared" si="3"/>
        <v>8.9299999999999784</v>
      </c>
    </row>
    <row r="24" spans="2:8">
      <c r="B24" s="7"/>
      <c r="C24" s="2"/>
      <c r="D24" s="2"/>
      <c r="E24" s="2"/>
      <c r="F24" s="2"/>
      <c r="G24" s="2">
        <f>SUM(G17:G23)</f>
        <v>4106.6550000000007</v>
      </c>
      <c r="H24" s="8">
        <f>SUM(H19:H23)</f>
        <v>160.68000000000004</v>
      </c>
    </row>
    <row r="25" spans="2:8">
      <c r="B25" s="7"/>
      <c r="C25" s="2"/>
      <c r="D25" s="2"/>
      <c r="E25" s="2"/>
      <c r="F25" s="2"/>
      <c r="G25" s="2"/>
      <c r="H25" s="8"/>
    </row>
    <row r="26" spans="2:8">
      <c r="B26" s="7"/>
      <c r="C26" s="2"/>
      <c r="D26" s="2"/>
      <c r="E26" s="2"/>
      <c r="F26" s="2"/>
      <c r="G26" s="2">
        <f>210*0.2</f>
        <v>42</v>
      </c>
      <c r="H26" s="8"/>
    </row>
    <row r="27" spans="2:8">
      <c r="B27" s="7"/>
      <c r="C27" s="2"/>
      <c r="D27" s="2"/>
      <c r="E27" s="2"/>
      <c r="F27" s="2"/>
      <c r="G27" s="2"/>
      <c r="H27" s="8"/>
    </row>
    <row r="28" spans="2:8">
      <c r="B28" s="9"/>
      <c r="C28" s="10"/>
      <c r="D28" s="10"/>
      <c r="E28" s="10"/>
      <c r="F28" s="10"/>
      <c r="G28" s="10">
        <f>SUM(G24:G27)</f>
        <v>4148.6550000000007</v>
      </c>
      <c r="H28" s="11">
        <f>SUM(H24:H27)</f>
        <v>160.68000000000004</v>
      </c>
    </row>
    <row r="30" spans="2:8">
      <c r="B30" s="4" t="s">
        <v>62</v>
      </c>
      <c r="C30" s="5">
        <v>0</v>
      </c>
      <c r="D30" s="5" t="s">
        <v>30</v>
      </c>
      <c r="E30" s="5" t="s">
        <v>31</v>
      </c>
      <c r="F30" s="5"/>
      <c r="G30" s="5" t="s">
        <v>30</v>
      </c>
      <c r="H30" s="6" t="s">
        <v>31</v>
      </c>
    </row>
    <row r="31" spans="2:8">
      <c r="B31" s="7">
        <v>1</v>
      </c>
      <c r="C31" s="2">
        <v>25.2</v>
      </c>
      <c r="D31" s="2">
        <v>80</v>
      </c>
      <c r="E31" s="2"/>
      <c r="F31" s="2"/>
      <c r="G31" s="2">
        <f>(C31-C30)*D31</f>
        <v>2016</v>
      </c>
      <c r="H31" s="8"/>
    </row>
    <row r="32" spans="2:8">
      <c r="B32" s="7">
        <v>2</v>
      </c>
      <c r="C32" s="2">
        <v>42.5</v>
      </c>
      <c r="D32" s="2">
        <v>54</v>
      </c>
      <c r="E32" s="2"/>
      <c r="F32" s="2"/>
      <c r="G32" s="2">
        <f>(C32-C31)*(D32+D31)/2</f>
        <v>1159.1000000000001</v>
      </c>
      <c r="H32" s="8"/>
    </row>
    <row r="33" spans="2:8">
      <c r="B33" s="7">
        <v>3</v>
      </c>
      <c r="C33" s="2">
        <v>67.400000000000006</v>
      </c>
      <c r="D33" s="2">
        <v>33</v>
      </c>
      <c r="E33" s="2"/>
      <c r="F33" s="2"/>
      <c r="G33" s="2">
        <f t="shared" ref="G33:G40" si="4">(C33-C32)*(D33+D32)/2</f>
        <v>1083.1500000000003</v>
      </c>
      <c r="H33" s="8"/>
    </row>
    <row r="34" spans="2:8">
      <c r="B34" s="7">
        <v>4</v>
      </c>
      <c r="C34" s="2">
        <v>83.3</v>
      </c>
      <c r="D34" s="2">
        <v>35</v>
      </c>
      <c r="E34" s="2"/>
      <c r="F34" s="2"/>
      <c r="G34" s="2">
        <f t="shared" si="4"/>
        <v>540.59999999999968</v>
      </c>
      <c r="H34" s="8"/>
    </row>
    <row r="35" spans="2:8">
      <c r="B35" s="7">
        <v>5</v>
      </c>
      <c r="C35" s="2">
        <v>96.7</v>
      </c>
      <c r="D35" s="2">
        <v>40</v>
      </c>
      <c r="E35" s="2"/>
      <c r="F35" s="2"/>
      <c r="G35" s="2">
        <f t="shared" si="4"/>
        <v>502.50000000000023</v>
      </c>
      <c r="H35" s="8"/>
    </row>
    <row r="36" spans="2:8">
      <c r="B36" s="7">
        <v>6</v>
      </c>
      <c r="C36" s="2">
        <v>124.4</v>
      </c>
      <c r="D36" s="2">
        <v>36</v>
      </c>
      <c r="E36" s="2">
        <v>0</v>
      </c>
      <c r="F36" s="2"/>
      <c r="G36" s="2">
        <f t="shared" si="4"/>
        <v>1052.6000000000001</v>
      </c>
      <c r="H36" s="8"/>
    </row>
    <row r="37" spans="2:8">
      <c r="B37" s="7">
        <v>7</v>
      </c>
      <c r="C37" s="2">
        <v>160</v>
      </c>
      <c r="D37" s="2">
        <v>33</v>
      </c>
      <c r="E37" s="2">
        <v>3</v>
      </c>
      <c r="F37" s="2"/>
      <c r="G37" s="2">
        <f t="shared" si="4"/>
        <v>1228.1999999999998</v>
      </c>
      <c r="H37" s="8">
        <f>(C37-C36)*(E36+E37)/2</f>
        <v>53.399999999999991</v>
      </c>
    </row>
    <row r="38" spans="2:8">
      <c r="B38" s="7"/>
      <c r="C38" s="2">
        <v>185</v>
      </c>
      <c r="D38" s="2">
        <v>33</v>
      </c>
      <c r="E38" s="2">
        <v>3</v>
      </c>
      <c r="F38" s="2"/>
      <c r="G38" s="2">
        <f t="shared" si="4"/>
        <v>825</v>
      </c>
      <c r="H38" s="8">
        <f t="shared" ref="H38:H40" si="5">(C38-C37)*(E37+E38)/2</f>
        <v>75</v>
      </c>
    </row>
    <row r="39" spans="2:8">
      <c r="B39" s="7"/>
      <c r="C39" s="2">
        <v>190</v>
      </c>
      <c r="D39" s="2">
        <v>17.5</v>
      </c>
      <c r="E39" s="2">
        <v>2</v>
      </c>
      <c r="F39" s="2"/>
      <c r="G39" s="2">
        <f t="shared" si="4"/>
        <v>126.25</v>
      </c>
      <c r="H39" s="8">
        <f t="shared" si="5"/>
        <v>12.5</v>
      </c>
    </row>
    <row r="40" spans="2:8">
      <c r="B40" s="7"/>
      <c r="C40" s="2">
        <v>212</v>
      </c>
      <c r="D40" s="2">
        <v>17.5</v>
      </c>
      <c r="E40" s="2">
        <v>2</v>
      </c>
      <c r="F40" s="2"/>
      <c r="G40" s="2">
        <f t="shared" si="4"/>
        <v>385</v>
      </c>
      <c r="H40" s="8">
        <f t="shared" si="5"/>
        <v>44</v>
      </c>
    </row>
    <row r="41" spans="2:8">
      <c r="B41" s="7"/>
      <c r="C41" s="2"/>
      <c r="D41" s="2"/>
      <c r="E41" s="2"/>
      <c r="F41" s="2"/>
      <c r="G41" s="2"/>
      <c r="H41" s="8"/>
    </row>
    <row r="42" spans="2:8">
      <c r="B42" s="7"/>
      <c r="C42" s="2"/>
      <c r="D42" s="2"/>
      <c r="E42" s="2"/>
      <c r="F42" s="2"/>
      <c r="G42" s="2">
        <f>SUM(G31:G41)</f>
        <v>8918.4000000000015</v>
      </c>
      <c r="H42" s="8">
        <f>SUM(H37:H41)</f>
        <v>184.89999999999998</v>
      </c>
    </row>
    <row r="43" spans="2:8">
      <c r="B43" s="7"/>
      <c r="C43" s="2"/>
      <c r="D43" s="2"/>
      <c r="E43" s="2"/>
      <c r="F43" s="2"/>
      <c r="G43" s="2"/>
      <c r="H43" s="8"/>
    </row>
    <row r="44" spans="2:8">
      <c r="B44" s="7"/>
      <c r="C44" s="2"/>
      <c r="D44" s="2"/>
      <c r="E44" s="2"/>
      <c r="F44" s="2"/>
      <c r="G44" s="2">
        <v>11</v>
      </c>
      <c r="H44" s="8"/>
    </row>
    <row r="45" spans="2:8">
      <c r="B45" s="7"/>
      <c r="C45" s="2"/>
      <c r="D45" s="2"/>
      <c r="E45" s="2"/>
      <c r="F45" s="2"/>
      <c r="G45" s="2">
        <v>28</v>
      </c>
      <c r="H45" s="8"/>
    </row>
    <row r="46" spans="2:8">
      <c r="B46" s="7"/>
      <c r="C46" s="2"/>
      <c r="D46" s="2"/>
      <c r="E46" s="2"/>
      <c r="F46" s="2"/>
      <c r="G46" s="2">
        <v>50</v>
      </c>
      <c r="H46" s="8"/>
    </row>
    <row r="47" spans="2:8">
      <c r="B47" s="7"/>
      <c r="C47" s="2"/>
      <c r="D47" s="2"/>
      <c r="E47" s="2"/>
      <c r="F47" s="2"/>
      <c r="G47" s="2">
        <f>SUM(G42:G46)</f>
        <v>9007.4000000000015</v>
      </c>
      <c r="H47" s="8"/>
    </row>
    <row r="48" spans="2:8">
      <c r="B48" s="9"/>
      <c r="C48" s="10"/>
      <c r="D48" s="10"/>
      <c r="E48" s="10"/>
      <c r="F48" s="10"/>
      <c r="G48" s="10"/>
      <c r="H48" s="11"/>
    </row>
    <row r="51" spans="7:8">
      <c r="G51">
        <f>G14+G28+G47</f>
        <v>16766.660000000003</v>
      </c>
      <c r="H51">
        <f>H14+H28+H42</f>
        <v>612.65499999999997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2022-11-09T07:55:46Z</dcterms:modified>
</cp:coreProperties>
</file>